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Агаркова\Documents\УТОЧНЕНИЯ\Уточнения 2023\Уточнение 3\Решение 3\"/>
    </mc:Choice>
  </mc:AlternateContent>
  <bookViews>
    <workbookView xWindow="0" yWindow="0" windowWidth="28800" windowHeight="12435"/>
  </bookViews>
  <sheets>
    <sheet name="3.доходы" sheetId="1" r:id="rId1"/>
  </sheets>
  <definedNames>
    <definedName name="_xlnm._FilterDatabase" localSheetId="0" hidden="1">'3.доходы'!$A$10:$K$142</definedName>
    <definedName name="_xlnm.Print_Area" localSheetId="0">'3.доходы'!$A$1:$K$143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1" l="1"/>
  <c r="E99" i="1"/>
  <c r="E111" i="1"/>
  <c r="K141" i="1"/>
  <c r="K140" i="1" s="1"/>
  <c r="K139" i="1" s="1"/>
  <c r="H141" i="1"/>
  <c r="H140" i="1" s="1"/>
  <c r="H139" i="1" s="1"/>
  <c r="E141" i="1"/>
  <c r="E140" i="1" s="1"/>
  <c r="E139" i="1" s="1"/>
  <c r="J140" i="1"/>
  <c r="J139" i="1" s="1"/>
  <c r="I140" i="1"/>
  <c r="I139" i="1" s="1"/>
  <c r="F140" i="1"/>
  <c r="F139" i="1" s="1"/>
  <c r="C140" i="1"/>
  <c r="C139" i="1"/>
  <c r="K138" i="1"/>
  <c r="H138" i="1"/>
  <c r="H136" i="1" s="1"/>
  <c r="H135" i="1" s="1"/>
  <c r="E138" i="1"/>
  <c r="K137" i="1"/>
  <c r="H137" i="1"/>
  <c r="E137" i="1"/>
  <c r="J136" i="1"/>
  <c r="J135" i="1" s="1"/>
  <c r="I136" i="1"/>
  <c r="G136" i="1"/>
  <c r="G135" i="1" s="1"/>
  <c r="F136" i="1"/>
  <c r="F135" i="1" s="1"/>
  <c r="D136" i="1"/>
  <c r="D135" i="1" s="1"/>
  <c r="C136" i="1"/>
  <c r="C135" i="1" s="1"/>
  <c r="I135" i="1"/>
  <c r="K134" i="1"/>
  <c r="H134" i="1"/>
  <c r="H133" i="1" s="1"/>
  <c r="H132" i="1" s="1"/>
  <c r="E134" i="1"/>
  <c r="E133" i="1" s="1"/>
  <c r="E132" i="1" s="1"/>
  <c r="K133" i="1"/>
  <c r="K132" i="1" s="1"/>
  <c r="J133" i="1"/>
  <c r="I133" i="1"/>
  <c r="I132" i="1" s="1"/>
  <c r="G133" i="1"/>
  <c r="G132" i="1" s="1"/>
  <c r="F133" i="1"/>
  <c r="F132" i="1" s="1"/>
  <c r="D133" i="1"/>
  <c r="D132" i="1" s="1"/>
  <c r="C133" i="1"/>
  <c r="C132" i="1" s="1"/>
  <c r="J132" i="1"/>
  <c r="K131" i="1"/>
  <c r="K130" i="1" s="1"/>
  <c r="K129" i="1" s="1"/>
  <c r="H131" i="1"/>
  <c r="H130" i="1" s="1"/>
  <c r="H129" i="1" s="1"/>
  <c r="E131" i="1"/>
  <c r="E130" i="1" s="1"/>
  <c r="E129" i="1" s="1"/>
  <c r="J130" i="1"/>
  <c r="J129" i="1" s="1"/>
  <c r="I130" i="1"/>
  <c r="I129" i="1" s="1"/>
  <c r="G130" i="1"/>
  <c r="G129" i="1" s="1"/>
  <c r="F130" i="1"/>
  <c r="F129" i="1" s="1"/>
  <c r="D130" i="1"/>
  <c r="D129" i="1" s="1"/>
  <c r="C130" i="1"/>
  <c r="C129" i="1"/>
  <c r="K128" i="1"/>
  <c r="H128" i="1"/>
  <c r="D128" i="1"/>
  <c r="D122" i="1" s="1"/>
  <c r="K127" i="1"/>
  <c r="H127" i="1"/>
  <c r="E127" i="1"/>
  <c r="E126" i="1"/>
  <c r="K125" i="1"/>
  <c r="H125" i="1"/>
  <c r="E125" i="1"/>
  <c r="K124" i="1"/>
  <c r="H124" i="1"/>
  <c r="E124" i="1"/>
  <c r="K123" i="1"/>
  <c r="H123" i="1"/>
  <c r="E123" i="1"/>
  <c r="K122" i="1"/>
  <c r="J122" i="1"/>
  <c r="I122" i="1"/>
  <c r="G122" i="1"/>
  <c r="F122" i="1"/>
  <c r="C122" i="1"/>
  <c r="K121" i="1"/>
  <c r="H121" i="1"/>
  <c r="E121" i="1"/>
  <c r="K120" i="1"/>
  <c r="H120" i="1"/>
  <c r="E120" i="1"/>
  <c r="K119" i="1"/>
  <c r="H119" i="1"/>
  <c r="E119" i="1"/>
  <c r="K118" i="1"/>
  <c r="H118" i="1"/>
  <c r="E118" i="1"/>
  <c r="K117" i="1"/>
  <c r="H117" i="1"/>
  <c r="E117" i="1"/>
  <c r="K116" i="1"/>
  <c r="H116" i="1"/>
  <c r="E116" i="1"/>
  <c r="K115" i="1"/>
  <c r="H115" i="1"/>
  <c r="H113" i="1" s="1"/>
  <c r="E115" i="1"/>
  <c r="K114" i="1"/>
  <c r="H114" i="1"/>
  <c r="E114" i="1"/>
  <c r="E113" i="1" s="1"/>
  <c r="J113" i="1"/>
  <c r="I113" i="1"/>
  <c r="G113" i="1"/>
  <c r="F113" i="1"/>
  <c r="D113" i="1"/>
  <c r="C113" i="1"/>
  <c r="K112" i="1"/>
  <c r="H112" i="1"/>
  <c r="E112" i="1"/>
  <c r="K111" i="1"/>
  <c r="H111" i="1"/>
  <c r="K110" i="1"/>
  <c r="H110" i="1"/>
  <c r="E110" i="1"/>
  <c r="K109" i="1"/>
  <c r="H109" i="1"/>
  <c r="E109" i="1"/>
  <c r="K108" i="1"/>
  <c r="H108" i="1"/>
  <c r="E108" i="1"/>
  <c r="K107" i="1"/>
  <c r="H107" i="1"/>
  <c r="E107" i="1"/>
  <c r="K106" i="1"/>
  <c r="H106" i="1"/>
  <c r="E106" i="1"/>
  <c r="H105" i="1"/>
  <c r="K104" i="1"/>
  <c r="H104" i="1"/>
  <c r="E104" i="1"/>
  <c r="K103" i="1"/>
  <c r="H103" i="1"/>
  <c r="E103" i="1"/>
  <c r="K102" i="1"/>
  <c r="H102" i="1"/>
  <c r="E102" i="1"/>
  <c r="K101" i="1"/>
  <c r="H101" i="1"/>
  <c r="E101" i="1"/>
  <c r="K100" i="1"/>
  <c r="H100" i="1"/>
  <c r="E100" i="1"/>
  <c r="H99" i="1"/>
  <c r="K98" i="1"/>
  <c r="H98" i="1"/>
  <c r="E98" i="1"/>
  <c r="K97" i="1"/>
  <c r="H97" i="1"/>
  <c r="E97" i="1"/>
  <c r="J96" i="1"/>
  <c r="I96" i="1"/>
  <c r="G96" i="1"/>
  <c r="F96" i="1"/>
  <c r="D96" i="1"/>
  <c r="C96" i="1"/>
  <c r="E95" i="1"/>
  <c r="K94" i="1"/>
  <c r="H94" i="1"/>
  <c r="H91" i="1" s="1"/>
  <c r="E94" i="1"/>
  <c r="E93" i="1"/>
  <c r="K92" i="1"/>
  <c r="H92" i="1"/>
  <c r="E92" i="1"/>
  <c r="J91" i="1"/>
  <c r="I91" i="1"/>
  <c r="G91" i="1"/>
  <c r="F91" i="1"/>
  <c r="D91" i="1"/>
  <c r="C91" i="1"/>
  <c r="K88" i="1"/>
  <c r="H88" i="1"/>
  <c r="E88" i="1"/>
  <c r="K87" i="1"/>
  <c r="K84" i="1" s="1"/>
  <c r="H87" i="1"/>
  <c r="H84" i="1" s="1"/>
  <c r="D87" i="1"/>
  <c r="C87" i="1"/>
  <c r="E86" i="1"/>
  <c r="E85" i="1" s="1"/>
  <c r="K85" i="1"/>
  <c r="J85" i="1"/>
  <c r="J84" i="1" s="1"/>
  <c r="I85" i="1"/>
  <c r="I84" i="1" s="1"/>
  <c r="H85" i="1"/>
  <c r="G85" i="1"/>
  <c r="G84" i="1" s="1"/>
  <c r="F85" i="1"/>
  <c r="F84" i="1" s="1"/>
  <c r="D85" i="1"/>
  <c r="C85" i="1"/>
  <c r="C84" i="1" s="1"/>
  <c r="K83" i="1"/>
  <c r="H83" i="1"/>
  <c r="E83" i="1"/>
  <c r="K82" i="1"/>
  <c r="H82" i="1"/>
  <c r="E82" i="1"/>
  <c r="K81" i="1"/>
  <c r="H81" i="1"/>
  <c r="E81" i="1"/>
  <c r="K80" i="1"/>
  <c r="H80" i="1"/>
  <c r="E80" i="1"/>
  <c r="K79" i="1"/>
  <c r="H79" i="1"/>
  <c r="E79" i="1"/>
  <c r="K78" i="1"/>
  <c r="H78" i="1"/>
  <c r="E78" i="1"/>
  <c r="K77" i="1"/>
  <c r="H77" i="1"/>
  <c r="E77" i="1"/>
  <c r="K76" i="1"/>
  <c r="H76" i="1"/>
  <c r="E76" i="1"/>
  <c r="K75" i="1"/>
  <c r="H75" i="1"/>
  <c r="E75" i="1"/>
  <c r="K74" i="1"/>
  <c r="H74" i="1"/>
  <c r="E74" i="1"/>
  <c r="K73" i="1"/>
  <c r="H73" i="1"/>
  <c r="E73" i="1"/>
  <c r="K72" i="1"/>
  <c r="H72" i="1"/>
  <c r="E72" i="1"/>
  <c r="K71" i="1"/>
  <c r="H71" i="1"/>
  <c r="E71" i="1"/>
  <c r="K70" i="1"/>
  <c r="H70" i="1"/>
  <c r="E70" i="1"/>
  <c r="K69" i="1"/>
  <c r="H69" i="1"/>
  <c r="E69" i="1"/>
  <c r="K68" i="1"/>
  <c r="H68" i="1"/>
  <c r="E68" i="1"/>
  <c r="K67" i="1"/>
  <c r="H67" i="1"/>
  <c r="E67" i="1"/>
  <c r="K66" i="1"/>
  <c r="H66" i="1"/>
  <c r="E66" i="1"/>
  <c r="K65" i="1"/>
  <c r="H65" i="1"/>
  <c r="E65" i="1"/>
  <c r="K64" i="1"/>
  <c r="H64" i="1"/>
  <c r="E64" i="1"/>
  <c r="K63" i="1"/>
  <c r="H63" i="1"/>
  <c r="E63" i="1"/>
  <c r="J62" i="1"/>
  <c r="I62" i="1"/>
  <c r="G62" i="1"/>
  <c r="F62" i="1"/>
  <c r="D62" i="1"/>
  <c r="C62" i="1"/>
  <c r="K61" i="1"/>
  <c r="H61" i="1"/>
  <c r="H59" i="1" s="1"/>
  <c r="H58" i="1" s="1"/>
  <c r="E61" i="1"/>
  <c r="K60" i="1"/>
  <c r="K59" i="1" s="1"/>
  <c r="K58" i="1" s="1"/>
  <c r="H60" i="1"/>
  <c r="E60" i="1"/>
  <c r="J59" i="1"/>
  <c r="J58" i="1" s="1"/>
  <c r="I59" i="1"/>
  <c r="I58" i="1" s="1"/>
  <c r="G59" i="1"/>
  <c r="G58" i="1" s="1"/>
  <c r="F59" i="1"/>
  <c r="F58" i="1" s="1"/>
  <c r="D59" i="1"/>
  <c r="D58" i="1" s="1"/>
  <c r="C59" i="1"/>
  <c r="C58" i="1"/>
  <c r="K57" i="1"/>
  <c r="H57" i="1"/>
  <c r="H56" i="1" s="1"/>
  <c r="H55" i="1" s="1"/>
  <c r="E57" i="1"/>
  <c r="E56" i="1" s="1"/>
  <c r="E55" i="1" s="1"/>
  <c r="K56" i="1"/>
  <c r="K55" i="1" s="1"/>
  <c r="J56" i="1"/>
  <c r="I56" i="1"/>
  <c r="I55" i="1" s="1"/>
  <c r="G56" i="1"/>
  <c r="G55" i="1" s="1"/>
  <c r="F56" i="1"/>
  <c r="D56" i="1"/>
  <c r="C56" i="1"/>
  <c r="C55" i="1" s="1"/>
  <c r="J55" i="1"/>
  <c r="F55" i="1"/>
  <c r="D55" i="1"/>
  <c r="K54" i="1"/>
  <c r="H54" i="1"/>
  <c r="E54" i="1"/>
  <c r="K53" i="1"/>
  <c r="H53" i="1"/>
  <c r="E53" i="1"/>
  <c r="K52" i="1"/>
  <c r="H52" i="1"/>
  <c r="E52" i="1"/>
  <c r="K51" i="1"/>
  <c r="H51" i="1"/>
  <c r="H50" i="1" s="1"/>
  <c r="H49" i="1" s="1"/>
  <c r="E51" i="1"/>
  <c r="J50" i="1"/>
  <c r="I50" i="1"/>
  <c r="I49" i="1" s="1"/>
  <c r="G50" i="1"/>
  <c r="G49" i="1" s="1"/>
  <c r="F50" i="1"/>
  <c r="F49" i="1" s="1"/>
  <c r="D50" i="1"/>
  <c r="C50" i="1"/>
  <c r="C49" i="1" s="1"/>
  <c r="J49" i="1"/>
  <c r="D49" i="1"/>
  <c r="E48" i="1"/>
  <c r="E46" i="1" s="1"/>
  <c r="K47" i="1"/>
  <c r="K46" i="1" s="1"/>
  <c r="H47" i="1"/>
  <c r="E47" i="1"/>
  <c r="J46" i="1"/>
  <c r="I46" i="1"/>
  <c r="H46" i="1"/>
  <c r="G46" i="1"/>
  <c r="F46" i="1"/>
  <c r="D46" i="1"/>
  <c r="C46" i="1"/>
  <c r="K45" i="1"/>
  <c r="K44" i="1" s="1"/>
  <c r="H45" i="1"/>
  <c r="H44" i="1" s="1"/>
  <c r="E45" i="1"/>
  <c r="J44" i="1"/>
  <c r="I44" i="1"/>
  <c r="G44" i="1"/>
  <c r="F44" i="1"/>
  <c r="E44" i="1"/>
  <c r="D44" i="1"/>
  <c r="C44" i="1"/>
  <c r="K43" i="1"/>
  <c r="H43" i="1"/>
  <c r="E43" i="1"/>
  <c r="K42" i="1"/>
  <c r="H42" i="1"/>
  <c r="E42" i="1"/>
  <c r="E40" i="1" s="1"/>
  <c r="K41" i="1"/>
  <c r="K40" i="1" s="1"/>
  <c r="H41" i="1"/>
  <c r="H40" i="1" s="1"/>
  <c r="E41" i="1"/>
  <c r="J40" i="1"/>
  <c r="I40" i="1"/>
  <c r="G40" i="1"/>
  <c r="F40" i="1"/>
  <c r="D40" i="1"/>
  <c r="C40" i="1"/>
  <c r="I39" i="1"/>
  <c r="K37" i="1"/>
  <c r="H37" i="1"/>
  <c r="E37" i="1"/>
  <c r="E35" i="1" s="1"/>
  <c r="K36" i="1"/>
  <c r="K35" i="1" s="1"/>
  <c r="H36" i="1"/>
  <c r="H35" i="1" s="1"/>
  <c r="E36" i="1"/>
  <c r="J35" i="1"/>
  <c r="I35" i="1"/>
  <c r="G35" i="1"/>
  <c r="F35" i="1"/>
  <c r="D35" i="1"/>
  <c r="C35" i="1"/>
  <c r="K34" i="1"/>
  <c r="H34" i="1"/>
  <c r="E34" i="1"/>
  <c r="E32" i="1" s="1"/>
  <c r="K33" i="1"/>
  <c r="H33" i="1"/>
  <c r="E33" i="1"/>
  <c r="J32" i="1"/>
  <c r="I32" i="1"/>
  <c r="H32" i="1"/>
  <c r="G32" i="1"/>
  <c r="F32" i="1"/>
  <c r="D32" i="1"/>
  <c r="C32" i="1"/>
  <c r="K31" i="1"/>
  <c r="K30" i="1" s="1"/>
  <c r="H31" i="1"/>
  <c r="E31" i="1"/>
  <c r="J30" i="1"/>
  <c r="I30" i="1"/>
  <c r="I29" i="1" s="1"/>
  <c r="H30" i="1"/>
  <c r="G30" i="1"/>
  <c r="F30" i="1"/>
  <c r="E30" i="1"/>
  <c r="E29" i="1" s="1"/>
  <c r="D30" i="1"/>
  <c r="C30" i="1"/>
  <c r="C29" i="1" s="1"/>
  <c r="G29" i="1"/>
  <c r="K28" i="1"/>
  <c r="H28" i="1"/>
  <c r="H27" i="1" s="1"/>
  <c r="E28" i="1"/>
  <c r="K27" i="1"/>
  <c r="J27" i="1"/>
  <c r="I27" i="1"/>
  <c r="G27" i="1"/>
  <c r="F27" i="1"/>
  <c r="E27" i="1"/>
  <c r="D27" i="1"/>
  <c r="C27" i="1"/>
  <c r="K26" i="1"/>
  <c r="H26" i="1"/>
  <c r="E26" i="1"/>
  <c r="E24" i="1" s="1"/>
  <c r="E23" i="1" s="1"/>
  <c r="K25" i="1"/>
  <c r="K24" i="1" s="1"/>
  <c r="H25" i="1"/>
  <c r="H24" i="1" s="1"/>
  <c r="H23" i="1" s="1"/>
  <c r="E25" i="1"/>
  <c r="J24" i="1"/>
  <c r="J23" i="1" s="1"/>
  <c r="I24" i="1"/>
  <c r="G24" i="1"/>
  <c r="F24" i="1"/>
  <c r="F23" i="1" s="1"/>
  <c r="D24" i="1"/>
  <c r="C24" i="1"/>
  <c r="I23" i="1"/>
  <c r="G23" i="1"/>
  <c r="C23" i="1"/>
  <c r="K22" i="1"/>
  <c r="H22" i="1"/>
  <c r="E22" i="1"/>
  <c r="K21" i="1"/>
  <c r="K19" i="1" s="1"/>
  <c r="H21" i="1"/>
  <c r="E21" i="1"/>
  <c r="K20" i="1"/>
  <c r="H20" i="1"/>
  <c r="E20" i="1"/>
  <c r="E19" i="1" s="1"/>
  <c r="J19" i="1"/>
  <c r="I19" i="1"/>
  <c r="G19" i="1"/>
  <c r="F19" i="1"/>
  <c r="D19" i="1"/>
  <c r="C19" i="1"/>
  <c r="K18" i="1"/>
  <c r="H18" i="1"/>
  <c r="E18" i="1"/>
  <c r="K17" i="1"/>
  <c r="H17" i="1"/>
  <c r="E17" i="1"/>
  <c r="K16" i="1"/>
  <c r="H16" i="1"/>
  <c r="E16" i="1"/>
  <c r="K15" i="1"/>
  <c r="H15" i="1"/>
  <c r="H14" i="1" s="1"/>
  <c r="H13" i="1" s="1"/>
  <c r="E15" i="1"/>
  <c r="J14" i="1"/>
  <c r="J13" i="1" s="1"/>
  <c r="I14" i="1"/>
  <c r="G14" i="1"/>
  <c r="F14" i="1"/>
  <c r="F13" i="1" s="1"/>
  <c r="E14" i="1"/>
  <c r="D14" i="1"/>
  <c r="D13" i="1" s="1"/>
  <c r="C14" i="1"/>
  <c r="I13" i="1"/>
  <c r="G13" i="1"/>
  <c r="E13" i="1"/>
  <c r="C13" i="1"/>
  <c r="C90" i="1" l="1"/>
  <c r="C89" i="1" s="1"/>
  <c r="D90" i="1"/>
  <c r="I90" i="1"/>
  <c r="J90" i="1"/>
  <c r="J89" i="1" s="1"/>
  <c r="G90" i="1"/>
  <c r="G89" i="1" s="1"/>
  <c r="K62" i="1"/>
  <c r="E62" i="1"/>
  <c r="K50" i="1"/>
  <c r="K49" i="1" s="1"/>
  <c r="E50" i="1"/>
  <c r="E49" i="1" s="1"/>
  <c r="G39" i="1"/>
  <c r="C39" i="1"/>
  <c r="H39" i="1"/>
  <c r="F39" i="1"/>
  <c r="F38" i="1" s="1"/>
  <c r="E39" i="1"/>
  <c r="H62" i="1"/>
  <c r="C12" i="1"/>
  <c r="K23" i="1"/>
  <c r="H29" i="1"/>
  <c r="E96" i="1"/>
  <c r="K96" i="1"/>
  <c r="E12" i="1"/>
  <c r="G12" i="1"/>
  <c r="K14" i="1"/>
  <c r="K13" i="1" s="1"/>
  <c r="H19" i="1"/>
  <c r="D29" i="1"/>
  <c r="J29" i="1"/>
  <c r="J12" i="1" s="1"/>
  <c r="F90" i="1"/>
  <c r="F89" i="1" s="1"/>
  <c r="E91" i="1"/>
  <c r="I12" i="1"/>
  <c r="D23" i="1"/>
  <c r="D39" i="1"/>
  <c r="J39" i="1"/>
  <c r="J38" i="1" s="1"/>
  <c r="E59" i="1"/>
  <c r="E58" i="1" s="1"/>
  <c r="D84" i="1"/>
  <c r="K91" i="1"/>
  <c r="K113" i="1"/>
  <c r="K136" i="1"/>
  <c r="K135" i="1" s="1"/>
  <c r="I38" i="1"/>
  <c r="D89" i="1"/>
  <c r="H122" i="1"/>
  <c r="F29" i="1"/>
  <c r="F12" i="1" s="1"/>
  <c r="K32" i="1"/>
  <c r="E87" i="1"/>
  <c r="E84" i="1" s="1"/>
  <c r="H96" i="1"/>
  <c r="E128" i="1"/>
  <c r="E122" i="1" s="1"/>
  <c r="E136" i="1"/>
  <c r="E135" i="1" s="1"/>
  <c r="H12" i="1"/>
  <c r="C38" i="1"/>
  <c r="C11" i="1" s="1"/>
  <c r="D12" i="1"/>
  <c r="K29" i="1"/>
  <c r="K12" i="1" s="1"/>
  <c r="I89" i="1"/>
  <c r="G38" i="1"/>
  <c r="G11" i="1" s="1"/>
  <c r="K39" i="1"/>
  <c r="H90" i="1" l="1"/>
  <c r="H89" i="1" s="1"/>
  <c r="C142" i="1"/>
  <c r="K90" i="1"/>
  <c r="K89" i="1" s="1"/>
  <c r="D38" i="1"/>
  <c r="D11" i="1" s="1"/>
  <c r="D142" i="1" s="1"/>
  <c r="K38" i="1"/>
  <c r="I11" i="1"/>
  <c r="I142" i="1" s="1"/>
  <c r="F11" i="1"/>
  <c r="F142" i="1" s="1"/>
  <c r="H38" i="1"/>
  <c r="H11" i="1" s="1"/>
  <c r="H142" i="1" s="1"/>
  <c r="E38" i="1"/>
  <c r="E11" i="1" s="1"/>
  <c r="J11" i="1"/>
  <c r="J142" i="1" s="1"/>
  <c r="K11" i="1"/>
  <c r="E90" i="1"/>
  <c r="E89" i="1" s="1"/>
  <c r="G142" i="1"/>
  <c r="K142" i="1" l="1"/>
  <c r="E142" i="1"/>
</calcChain>
</file>

<file path=xl/sharedStrings.xml><?xml version="1.0" encoding="utf-8"?>
<sst xmlns="http://schemas.openxmlformats.org/spreadsheetml/2006/main" count="281" uniqueCount="274">
  <si>
    <t xml:space="preserve">к Решению Совета депутатов ЗАТО г. Североморск  
</t>
  </si>
  <si>
    <t>от _________________  № _____</t>
  </si>
  <si>
    <t xml:space="preserve">"Приложение №3
к Решению Совета депутатов ЗАТО г. Североморск  
от 20.12.2022 № 277
</t>
  </si>
  <si>
    <t>Распределение доходов бюджета ЗАТО г. Североморск по кодам классификации доходов бюджетов на 2023 год и плановый период 2024 и 2025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</si>
  <si>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</si>
  <si>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</si>
  <si>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</si>
  <si>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</si>
  <si>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</si>
  <si>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2023 год</t>
  </si>
  <si>
    <t>2024 год</t>
  </si>
  <si>
    <t>2025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</si>
  <si>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</si>
  <si>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</si>
  <si>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</si>
  <si>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</si>
  <si>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</si>
  <si>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</si>
  <si>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</si>
  <si>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</si>
  <si>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</si>
  <si>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</si>
  <si>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</si>
  <si>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</si>
  <si>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</si>
  <si>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</si>
  <si>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000 1 01 02080 01 0000 110                    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</si>
  <si>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</si>
  <si>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</si>
  <si>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</si>
  <si>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</si>
  <si>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</si>
  <si>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</si>
  <si>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</si>
  <si>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</si>
  <si>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</si>
  <si>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</si>
  <si>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</si>
  <si>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</si>
  <si>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</si>
  <si>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</si>
  <si>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</si>
  <si>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</si>
  <si>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</si>
  <si>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</si>
  <si>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</si>
  <si>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</si>
  <si>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</si>
  <si>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</si>
  <si>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</si>
  <si>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</si>
  <si>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</si>
  <si>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</si>
  <si>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</si>
  <si>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</si>
  <si>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</si>
  <si>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</si>
  <si>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</si>
  <si>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</si>
  <si>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</si>
  <si>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</si>
  <si>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</si>
  <si>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</si>
  <si>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</si>
  <si>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</si>
  <si>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</si>
  <si>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</si>
  <si>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</si>
  <si>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</si>
  <si>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</si>
  <si>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</si>
  <si>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</si>
  <si>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</si>
  <si>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</si>
  <si>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</si>
  <si>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</si>
  <si>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</si>
  <si>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</si>
  <si>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</si>
  <si>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</si>
  <si>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</si>
  <si>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</si>
  <si>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</si>
  <si>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</si>
  <si>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</si>
  <si>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</si>
  <si>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</si>
  <si>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</si>
  <si>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</si>
  <si>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</si>
  <si>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</si>
  <si>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</si>
  <si>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</si>
  <si>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</si>
  <si>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</si>
  <si>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</si>
  <si>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</si>
  <si>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</si>
  <si>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</si>
  <si>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</si>
  <si>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</si>
  <si>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</si>
  <si>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</si>
  <si>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</si>
  <si>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</si>
  <si>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</si>
  <si>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</si>
  <si>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</si>
  <si>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</si>
  <si>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</si>
  <si>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</si>
  <si>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</si>
  <si>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</si>
  <si>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</si>
  <si>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</si>
  <si>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</si>
  <si>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</si>
  <si>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</si>
  <si>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</si>
  <si>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</si>
  <si>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</si>
  <si>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</si>
  <si>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</si>
  <si>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</si>
  <si>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</si>
  <si>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</si>
  <si>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</si>
  <si>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</si>
  <si>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</si>
  <si>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</si>
  <si>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</si>
  <si>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</si>
  <si>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</si>
  <si>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</si>
  <si>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</si>
  <si>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</si>
  <si>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</si>
  <si>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</si>
  <si>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</si>
  <si>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</si>
  <si>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</si>
  <si>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</si>
  <si>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</si>
  <si>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</si>
  <si>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</si>
  <si>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</si>
  <si>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</si>
  <si>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</si>
  <si>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</si>
  <si>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</si>
  <si>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</si>
  <si>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</si>
  <si>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</si>
  <si>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</si>
  <si>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</si>
  <si>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</si>
  <si>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</si>
  <si>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</si>
  <si>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</si>
  <si>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</si>
  <si>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</si>
  <si>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</si>
  <si>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</si>
  <si>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</si>
  <si>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</si>
  <si>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</si>
  <si>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</si>
  <si>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</si>
  <si>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</si>
  <si>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</si>
  <si>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</si>
  <si>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</si>
  <si>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</si>
  <si>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</si>
  <si>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</si>
  <si>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</si>
  <si>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</si>
  <si>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</si>
  <si>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</si>
  <si>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</si>
  <si>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</si>
  <si>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</si>
  <si>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</si>
  <si>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</si>
  <si>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</si>
  <si>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</si>
  <si>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</si>
  <si>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</si>
  <si>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</si>
  <si>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</si>
  <si>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</si>
  <si>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</si>
  <si>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</si>
  <si>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</si>
  <si>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</si>
  <si>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</si>
  <si>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</si>
  <si>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</si>
  <si>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</si>
  <si>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</si>
  <si>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</si>
  <si>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</si>
  <si>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</si>
  <si>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</si>
  <si>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</si>
  <si>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</si>
  <si>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</si>
  <si>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</si>
  <si>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</si>
  <si>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</si>
  <si>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</si>
  <si>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</si>
  <si>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</si>
  <si>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</si>
  <si>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</si>
  <si>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</si>
  <si>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</si>
  <si>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</si>
  <si>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</si>
  <si>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</si>
  <si>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</si>
  <si>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</si>
  <si>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</si>
  <si>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</si>
  <si>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</si>
  <si>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</si>
  <si>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</si>
  <si>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</si>
  <si>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</si>
  <si>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</si>
  <si>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</si>
  <si>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</si>
  <si>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</si>
  <si>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</si>
  <si>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</si>
  <si>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</si>
  <si>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</si>
  <si>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</si>
  <si>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</si>
  <si>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</si>
  <si>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</si>
  <si>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</si>
  <si>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</si>
  <si>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</si>
  <si>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</si>
  <si>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</si>
  <si>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</si>
  <si>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</si>
  <si>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</si>
  <si>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</si>
  <si>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</si>
  <si>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</si>
  <si>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</si>
  <si>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</si>
  <si>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</si>
  <si>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</si>
  <si>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</si>
  <si>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</si>
  <si>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</si>
  <si>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</si>
  <si>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</si>
  <si>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</si>
  <si>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</si>
  <si>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</si>
  <si>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</si>
  <si>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</si>
  <si>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</si>
  <si>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</si>
  <si>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</si>
  <si>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</si>
  <si>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</si>
  <si>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</si>
  <si>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</si>
  <si>
    <t xml:space="preserve">   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</si>
</sst>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74">
    <xf numFmtId="0" fontId="0" fillId="0" borderId="0" xfId="0"/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/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/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Border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horizont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3" fontId="3" fillId="2" borderId="0" xfId="0" applyNumberFormat="1" applyFont="1" applyFill="1"/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 applyProtection="1">
      <alignment vertical="center" wrapText="1" readingOrder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 readingOrder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0" borderId="1" xfId="0" applyNumberFormat="1" applyFont="1" applyFill="1" applyBorder="1" applyAlignment="1">
      <alignment horizontal="center" vertical="center" shrinkToFit="1"/>
    </xf>
    <xf numFmtId="0" fontId="3" fillId="0" borderId="0" xfId="0" applyFont="1" applyFill="1"/>
    <xf numFmtId="43" fontId="3" fillId="0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wrapText="1" readingOrder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justify" wrapText="1"/>
    </xf>
    <xf numFmtId="2" fontId="3" fillId="2" borderId="1" xfId="0" applyNumberFormat="1" applyFont="1" applyFill="1" applyBorder="1" applyAlignment="1">
      <alignment horizontal="justify" vertical="top" wrapText="1"/>
    </xf>
    <xf numFmtId="2" fontId="3" fillId="2" borderId="1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wrapText="1"/>
    </xf>
    <xf numFmtId="0" fontId="6" fillId="2" borderId="2" xfId="0" applyFont="1" applyFill="1" applyBorder="1" applyAlignment="1" applyProtection="1">
      <alignment horizontal="left" vertical="center" wrapText="1" readingOrder="1"/>
      <protection locked="0"/>
    </xf>
    <xf numFmtId="0" fontId="6" fillId="2" borderId="3" xfId="0" applyFont="1" applyFill="1" applyBorder="1" applyAlignment="1" applyProtection="1">
      <alignment horizontal="left" vertical="center" wrapText="1" readingOrder="1"/>
      <protection locked="0"/>
    </xf>
    <xf numFmtId="4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/>
    </xf>
    <xf numFmtId="43" fontId="3" fillId="2" borderId="0" xfId="0" applyNumberFormat="1" applyFont="1" applyFill="1" applyAlignment="1">
      <alignment vertical="center"/>
    </xf>
  </cellXfs>
  <cellStyles count="4">
    <cellStyle name="Обычный" xfId="0" builtinId="0"/>
    <cellStyle name="Обычный 2" xfId="2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3"/>
  <sheetViews>
    <sheetView tabSelected="1" workbookViewId="0">
      <selection activeCell="N99" sqref="N99"/>
    </sheetView>
  </sheetViews>
  <sheetFormatPr defaultRowHeight="12" x14ac:dyDescent="0.2"/>
  <cols>
    <col min="1" max="1" width="77.42578125" style="7" customWidth="1"/>
    <col min="2" max="2" width="24.28515625" style="72" customWidth="1"/>
    <col min="3" max="3" width="16.42578125" style="73" hidden="1" customWidth="1"/>
    <col min="4" max="4" width="16.5703125" style="16" hidden="1" customWidth="1"/>
    <col min="5" max="5" width="17.28515625" style="17" customWidth="1"/>
    <col min="6" max="6" width="16.42578125" style="73" hidden="1" customWidth="1"/>
    <col min="7" max="7" width="16.5703125" style="16" hidden="1" customWidth="1"/>
    <col min="8" max="8" width="17.28515625" style="17" customWidth="1"/>
    <col min="9" max="9" width="16.42578125" style="73" hidden="1" customWidth="1"/>
    <col min="10" max="10" width="16.5703125" style="16" hidden="1" customWidth="1"/>
    <col min="11" max="11" width="17.28515625" style="17" customWidth="1"/>
    <col min="12" max="12" width="12.42578125" style="7" bestFit="1" customWidth="1"/>
    <col min="13" max="223" width="9.140625" style="7"/>
    <col min="224" max="224" width="52.85546875" style="7" customWidth="1"/>
    <col min="225" max="225" width="23.7109375" style="7" customWidth="1"/>
    <col min="226" max="226" width="14.5703125" style="7" customWidth="1"/>
    <col min="227" max="479" width="9.140625" style="7"/>
    <col min="480" max="480" width="52.85546875" style="7" customWidth="1"/>
    <col min="481" max="481" width="23.7109375" style="7" customWidth="1"/>
    <col min="482" max="482" width="14.5703125" style="7" customWidth="1"/>
    <col min="483" max="735" width="9.140625" style="7"/>
    <col min="736" max="736" width="52.85546875" style="7" customWidth="1"/>
    <col min="737" max="737" width="23.7109375" style="7" customWidth="1"/>
    <col min="738" max="738" width="14.5703125" style="7" customWidth="1"/>
    <col min="739" max="991" width="9.140625" style="7"/>
    <col min="992" max="992" width="52.85546875" style="7" customWidth="1"/>
    <col min="993" max="993" width="23.7109375" style="7" customWidth="1"/>
    <col min="994" max="994" width="14.5703125" style="7" customWidth="1"/>
    <col min="995" max="1247" width="9.140625" style="7"/>
    <col min="1248" max="1248" width="52.85546875" style="7" customWidth="1"/>
    <col min="1249" max="1249" width="23.7109375" style="7" customWidth="1"/>
    <col min="1250" max="1250" width="14.5703125" style="7" customWidth="1"/>
    <col min="1251" max="1503" width="9.140625" style="7"/>
    <col min="1504" max="1504" width="52.85546875" style="7" customWidth="1"/>
    <col min="1505" max="1505" width="23.7109375" style="7" customWidth="1"/>
    <col min="1506" max="1506" width="14.5703125" style="7" customWidth="1"/>
    <col min="1507" max="1759" width="9.140625" style="7"/>
    <col min="1760" max="1760" width="52.85546875" style="7" customWidth="1"/>
    <col min="1761" max="1761" width="23.7109375" style="7" customWidth="1"/>
    <col min="1762" max="1762" width="14.5703125" style="7" customWidth="1"/>
    <col min="1763" max="2015" width="9.140625" style="7"/>
    <col min="2016" max="2016" width="52.85546875" style="7" customWidth="1"/>
    <col min="2017" max="2017" width="23.7109375" style="7" customWidth="1"/>
    <col min="2018" max="2018" width="14.5703125" style="7" customWidth="1"/>
    <col min="2019" max="2271" width="9.140625" style="7"/>
    <col min="2272" max="2272" width="52.85546875" style="7" customWidth="1"/>
    <col min="2273" max="2273" width="23.7109375" style="7" customWidth="1"/>
    <col min="2274" max="2274" width="14.5703125" style="7" customWidth="1"/>
    <col min="2275" max="2527" width="9.140625" style="7"/>
    <col min="2528" max="2528" width="52.85546875" style="7" customWidth="1"/>
    <col min="2529" max="2529" width="23.7109375" style="7" customWidth="1"/>
    <col min="2530" max="2530" width="14.5703125" style="7" customWidth="1"/>
    <col min="2531" max="2783" width="9.140625" style="7"/>
    <col min="2784" max="2784" width="52.85546875" style="7" customWidth="1"/>
    <col min="2785" max="2785" width="23.7109375" style="7" customWidth="1"/>
    <col min="2786" max="2786" width="14.5703125" style="7" customWidth="1"/>
    <col min="2787" max="3039" width="9.140625" style="7"/>
    <col min="3040" max="3040" width="52.85546875" style="7" customWidth="1"/>
    <col min="3041" max="3041" width="23.7109375" style="7" customWidth="1"/>
    <col min="3042" max="3042" width="14.5703125" style="7" customWidth="1"/>
    <col min="3043" max="3295" width="9.140625" style="7"/>
    <col min="3296" max="3296" width="52.85546875" style="7" customWidth="1"/>
    <col min="3297" max="3297" width="23.7109375" style="7" customWidth="1"/>
    <col min="3298" max="3298" width="14.5703125" style="7" customWidth="1"/>
    <col min="3299" max="3551" width="9.140625" style="7"/>
    <col min="3552" max="3552" width="52.85546875" style="7" customWidth="1"/>
    <col min="3553" max="3553" width="23.7109375" style="7" customWidth="1"/>
    <col min="3554" max="3554" width="14.5703125" style="7" customWidth="1"/>
    <col min="3555" max="3807" width="9.140625" style="7"/>
    <col min="3808" max="3808" width="52.85546875" style="7" customWidth="1"/>
    <col min="3809" max="3809" width="23.7109375" style="7" customWidth="1"/>
    <col min="3810" max="3810" width="14.5703125" style="7" customWidth="1"/>
    <col min="3811" max="4063" width="9.140625" style="7"/>
    <col min="4064" max="4064" width="52.85546875" style="7" customWidth="1"/>
    <col min="4065" max="4065" width="23.7109375" style="7" customWidth="1"/>
    <col min="4066" max="4066" width="14.5703125" style="7" customWidth="1"/>
    <col min="4067" max="4319" width="9.140625" style="7"/>
    <col min="4320" max="4320" width="52.85546875" style="7" customWidth="1"/>
    <col min="4321" max="4321" width="23.7109375" style="7" customWidth="1"/>
    <col min="4322" max="4322" width="14.5703125" style="7" customWidth="1"/>
    <col min="4323" max="4575" width="9.140625" style="7"/>
    <col min="4576" max="4576" width="52.85546875" style="7" customWidth="1"/>
    <col min="4577" max="4577" width="23.7109375" style="7" customWidth="1"/>
    <col min="4578" max="4578" width="14.5703125" style="7" customWidth="1"/>
    <col min="4579" max="4831" width="9.140625" style="7"/>
    <col min="4832" max="4832" width="52.85546875" style="7" customWidth="1"/>
    <col min="4833" max="4833" width="23.7109375" style="7" customWidth="1"/>
    <col min="4834" max="4834" width="14.5703125" style="7" customWidth="1"/>
    <col min="4835" max="5087" width="9.140625" style="7"/>
    <col min="5088" max="5088" width="52.85546875" style="7" customWidth="1"/>
    <col min="5089" max="5089" width="23.7109375" style="7" customWidth="1"/>
    <col min="5090" max="5090" width="14.5703125" style="7" customWidth="1"/>
    <col min="5091" max="5343" width="9.140625" style="7"/>
    <col min="5344" max="5344" width="52.85546875" style="7" customWidth="1"/>
    <col min="5345" max="5345" width="23.7109375" style="7" customWidth="1"/>
    <col min="5346" max="5346" width="14.5703125" style="7" customWidth="1"/>
    <col min="5347" max="5599" width="9.140625" style="7"/>
    <col min="5600" max="5600" width="52.85546875" style="7" customWidth="1"/>
    <col min="5601" max="5601" width="23.7109375" style="7" customWidth="1"/>
    <col min="5602" max="5602" width="14.5703125" style="7" customWidth="1"/>
    <col min="5603" max="5855" width="9.140625" style="7"/>
    <col min="5856" max="5856" width="52.85546875" style="7" customWidth="1"/>
    <col min="5857" max="5857" width="23.7109375" style="7" customWidth="1"/>
    <col min="5858" max="5858" width="14.5703125" style="7" customWidth="1"/>
    <col min="5859" max="6111" width="9.140625" style="7"/>
    <col min="6112" max="6112" width="52.85546875" style="7" customWidth="1"/>
    <col min="6113" max="6113" width="23.7109375" style="7" customWidth="1"/>
    <col min="6114" max="6114" width="14.5703125" style="7" customWidth="1"/>
    <col min="6115" max="6367" width="9.140625" style="7"/>
    <col min="6368" max="6368" width="52.85546875" style="7" customWidth="1"/>
    <col min="6369" max="6369" width="23.7109375" style="7" customWidth="1"/>
    <col min="6370" max="6370" width="14.5703125" style="7" customWidth="1"/>
    <col min="6371" max="6623" width="9.140625" style="7"/>
    <col min="6624" max="6624" width="52.85546875" style="7" customWidth="1"/>
    <col min="6625" max="6625" width="23.7109375" style="7" customWidth="1"/>
    <col min="6626" max="6626" width="14.5703125" style="7" customWidth="1"/>
    <col min="6627" max="6879" width="9.140625" style="7"/>
    <col min="6880" max="6880" width="52.85546875" style="7" customWidth="1"/>
    <col min="6881" max="6881" width="23.7109375" style="7" customWidth="1"/>
    <col min="6882" max="6882" width="14.5703125" style="7" customWidth="1"/>
    <col min="6883" max="7135" width="9.140625" style="7"/>
    <col min="7136" max="7136" width="52.85546875" style="7" customWidth="1"/>
    <col min="7137" max="7137" width="23.7109375" style="7" customWidth="1"/>
    <col min="7138" max="7138" width="14.5703125" style="7" customWidth="1"/>
    <col min="7139" max="7391" width="9.140625" style="7"/>
    <col min="7392" max="7392" width="52.85546875" style="7" customWidth="1"/>
    <col min="7393" max="7393" width="23.7109375" style="7" customWidth="1"/>
    <col min="7394" max="7394" width="14.5703125" style="7" customWidth="1"/>
    <col min="7395" max="7647" width="9.140625" style="7"/>
    <col min="7648" max="7648" width="52.85546875" style="7" customWidth="1"/>
    <col min="7649" max="7649" width="23.7109375" style="7" customWidth="1"/>
    <col min="7650" max="7650" width="14.5703125" style="7" customWidth="1"/>
    <col min="7651" max="7903" width="9.140625" style="7"/>
    <col min="7904" max="7904" width="52.85546875" style="7" customWidth="1"/>
    <col min="7905" max="7905" width="23.7109375" style="7" customWidth="1"/>
    <col min="7906" max="7906" width="14.5703125" style="7" customWidth="1"/>
    <col min="7907" max="8159" width="9.140625" style="7"/>
    <col min="8160" max="8160" width="52.85546875" style="7" customWidth="1"/>
    <col min="8161" max="8161" width="23.7109375" style="7" customWidth="1"/>
    <col min="8162" max="8162" width="14.5703125" style="7" customWidth="1"/>
    <col min="8163" max="8415" width="9.140625" style="7"/>
    <col min="8416" max="8416" width="52.85546875" style="7" customWidth="1"/>
    <col min="8417" max="8417" width="23.7109375" style="7" customWidth="1"/>
    <col min="8418" max="8418" width="14.5703125" style="7" customWidth="1"/>
    <col min="8419" max="8671" width="9.140625" style="7"/>
    <col min="8672" max="8672" width="52.85546875" style="7" customWidth="1"/>
    <col min="8673" max="8673" width="23.7109375" style="7" customWidth="1"/>
    <col min="8674" max="8674" width="14.5703125" style="7" customWidth="1"/>
    <col min="8675" max="8927" width="9.140625" style="7"/>
    <col min="8928" max="8928" width="52.85546875" style="7" customWidth="1"/>
    <col min="8929" max="8929" width="23.7109375" style="7" customWidth="1"/>
    <col min="8930" max="8930" width="14.5703125" style="7" customWidth="1"/>
    <col min="8931" max="9183" width="9.140625" style="7"/>
    <col min="9184" max="9184" width="52.85546875" style="7" customWidth="1"/>
    <col min="9185" max="9185" width="23.7109375" style="7" customWidth="1"/>
    <col min="9186" max="9186" width="14.5703125" style="7" customWidth="1"/>
    <col min="9187" max="9439" width="9.140625" style="7"/>
    <col min="9440" max="9440" width="52.85546875" style="7" customWidth="1"/>
    <col min="9441" max="9441" width="23.7109375" style="7" customWidth="1"/>
    <col min="9442" max="9442" width="14.5703125" style="7" customWidth="1"/>
    <col min="9443" max="9695" width="9.140625" style="7"/>
    <col min="9696" max="9696" width="52.85546875" style="7" customWidth="1"/>
    <col min="9697" max="9697" width="23.7109375" style="7" customWidth="1"/>
    <col min="9698" max="9698" width="14.5703125" style="7" customWidth="1"/>
    <col min="9699" max="9951" width="9.140625" style="7"/>
    <col min="9952" max="9952" width="52.85546875" style="7" customWidth="1"/>
    <col min="9953" max="9953" width="23.7109375" style="7" customWidth="1"/>
    <col min="9954" max="9954" width="14.5703125" style="7" customWidth="1"/>
    <col min="9955" max="10207" width="9.140625" style="7"/>
    <col min="10208" max="10208" width="52.85546875" style="7" customWidth="1"/>
    <col min="10209" max="10209" width="23.7109375" style="7" customWidth="1"/>
    <col min="10210" max="10210" width="14.5703125" style="7" customWidth="1"/>
    <col min="10211" max="10463" width="9.140625" style="7"/>
    <col min="10464" max="10464" width="52.85546875" style="7" customWidth="1"/>
    <col min="10465" max="10465" width="23.7109375" style="7" customWidth="1"/>
    <col min="10466" max="10466" width="14.5703125" style="7" customWidth="1"/>
    <col min="10467" max="10719" width="9.140625" style="7"/>
    <col min="10720" max="10720" width="52.85546875" style="7" customWidth="1"/>
    <col min="10721" max="10721" width="23.7109375" style="7" customWidth="1"/>
    <col min="10722" max="10722" width="14.5703125" style="7" customWidth="1"/>
    <col min="10723" max="10975" width="9.140625" style="7"/>
    <col min="10976" max="10976" width="52.85546875" style="7" customWidth="1"/>
    <col min="10977" max="10977" width="23.7109375" style="7" customWidth="1"/>
    <col min="10978" max="10978" width="14.5703125" style="7" customWidth="1"/>
    <col min="10979" max="11231" width="9.140625" style="7"/>
    <col min="11232" max="11232" width="52.85546875" style="7" customWidth="1"/>
    <col min="11233" max="11233" width="23.7109375" style="7" customWidth="1"/>
    <col min="11234" max="11234" width="14.5703125" style="7" customWidth="1"/>
    <col min="11235" max="11487" width="9.140625" style="7"/>
    <col min="11488" max="11488" width="52.85546875" style="7" customWidth="1"/>
    <col min="11489" max="11489" width="23.7109375" style="7" customWidth="1"/>
    <col min="11490" max="11490" width="14.5703125" style="7" customWidth="1"/>
    <col min="11491" max="11743" width="9.140625" style="7"/>
    <col min="11744" max="11744" width="52.85546875" style="7" customWidth="1"/>
    <col min="11745" max="11745" width="23.7109375" style="7" customWidth="1"/>
    <col min="11746" max="11746" width="14.5703125" style="7" customWidth="1"/>
    <col min="11747" max="11999" width="9.140625" style="7"/>
    <col min="12000" max="12000" width="52.85546875" style="7" customWidth="1"/>
    <col min="12001" max="12001" width="23.7109375" style="7" customWidth="1"/>
    <col min="12002" max="12002" width="14.5703125" style="7" customWidth="1"/>
    <col min="12003" max="12255" width="9.140625" style="7"/>
    <col min="12256" max="12256" width="52.85546875" style="7" customWidth="1"/>
    <col min="12257" max="12257" width="23.7109375" style="7" customWidth="1"/>
    <col min="12258" max="12258" width="14.5703125" style="7" customWidth="1"/>
    <col min="12259" max="12511" width="9.140625" style="7"/>
    <col min="12512" max="12512" width="52.85546875" style="7" customWidth="1"/>
    <col min="12513" max="12513" width="23.7109375" style="7" customWidth="1"/>
    <col min="12514" max="12514" width="14.5703125" style="7" customWidth="1"/>
    <col min="12515" max="12767" width="9.140625" style="7"/>
    <col min="12768" max="12768" width="52.85546875" style="7" customWidth="1"/>
    <col min="12769" max="12769" width="23.7109375" style="7" customWidth="1"/>
    <col min="12770" max="12770" width="14.5703125" style="7" customWidth="1"/>
    <col min="12771" max="13023" width="9.140625" style="7"/>
    <col min="13024" max="13024" width="52.85546875" style="7" customWidth="1"/>
    <col min="13025" max="13025" width="23.7109375" style="7" customWidth="1"/>
    <col min="13026" max="13026" width="14.5703125" style="7" customWidth="1"/>
    <col min="13027" max="13279" width="9.140625" style="7"/>
    <col min="13280" max="13280" width="52.85546875" style="7" customWidth="1"/>
    <col min="13281" max="13281" width="23.7109375" style="7" customWidth="1"/>
    <col min="13282" max="13282" width="14.5703125" style="7" customWidth="1"/>
    <col min="13283" max="13535" width="9.140625" style="7"/>
    <col min="13536" max="13536" width="52.85546875" style="7" customWidth="1"/>
    <col min="13537" max="13537" width="23.7109375" style="7" customWidth="1"/>
    <col min="13538" max="13538" width="14.5703125" style="7" customWidth="1"/>
    <col min="13539" max="13791" width="9.140625" style="7"/>
    <col min="13792" max="13792" width="52.85546875" style="7" customWidth="1"/>
    <col min="13793" max="13793" width="23.7109375" style="7" customWidth="1"/>
    <col min="13794" max="13794" width="14.5703125" style="7" customWidth="1"/>
    <col min="13795" max="14047" width="9.140625" style="7"/>
    <col min="14048" max="14048" width="52.85546875" style="7" customWidth="1"/>
    <col min="14049" max="14049" width="23.7109375" style="7" customWidth="1"/>
    <col min="14050" max="14050" width="14.5703125" style="7" customWidth="1"/>
    <col min="14051" max="14303" width="9.140625" style="7"/>
    <col min="14304" max="14304" width="52.85546875" style="7" customWidth="1"/>
    <col min="14305" max="14305" width="23.7109375" style="7" customWidth="1"/>
    <col min="14306" max="14306" width="14.5703125" style="7" customWidth="1"/>
    <col min="14307" max="14559" width="9.140625" style="7"/>
    <col min="14560" max="14560" width="52.85546875" style="7" customWidth="1"/>
    <col min="14561" max="14561" width="23.7109375" style="7" customWidth="1"/>
    <col min="14562" max="14562" width="14.5703125" style="7" customWidth="1"/>
    <col min="14563" max="14815" width="9.140625" style="7"/>
    <col min="14816" max="14816" width="52.85546875" style="7" customWidth="1"/>
    <col min="14817" max="14817" width="23.7109375" style="7" customWidth="1"/>
    <col min="14818" max="14818" width="14.5703125" style="7" customWidth="1"/>
    <col min="14819" max="15071" width="9.140625" style="7"/>
    <col min="15072" max="15072" width="52.85546875" style="7" customWidth="1"/>
    <col min="15073" max="15073" width="23.7109375" style="7" customWidth="1"/>
    <col min="15074" max="15074" width="14.5703125" style="7" customWidth="1"/>
    <col min="15075" max="15327" width="9.140625" style="7"/>
    <col min="15328" max="15328" width="52.85546875" style="7" customWidth="1"/>
    <col min="15329" max="15329" width="23.7109375" style="7" customWidth="1"/>
    <col min="15330" max="15330" width="14.5703125" style="7" customWidth="1"/>
    <col min="15331" max="15583" width="9.140625" style="7"/>
    <col min="15584" max="15584" width="52.85546875" style="7" customWidth="1"/>
    <col min="15585" max="15585" width="23.7109375" style="7" customWidth="1"/>
    <col min="15586" max="15586" width="14.5703125" style="7" customWidth="1"/>
    <col min="15587" max="15839" width="9.140625" style="7"/>
    <col min="15840" max="15840" width="52.85546875" style="7" customWidth="1"/>
    <col min="15841" max="15841" width="23.7109375" style="7" customWidth="1"/>
    <col min="15842" max="15842" width="14.5703125" style="7" customWidth="1"/>
    <col min="15843" max="16095" width="9.140625" style="7"/>
    <col min="16096" max="16096" width="52.85546875" style="7" customWidth="1"/>
    <col min="16097" max="16097" width="23.7109375" style="7" customWidth="1"/>
    <col min="16098" max="16098" width="14.5703125" style="7" customWidth="1"/>
    <col min="16099" max="16384" width="9.140625" style="7"/>
  </cols>
  <sheetData>
    <row r="1" spans="1:11" s="2" customFormat="1" ht="12.75" x14ac:dyDescent="0.2">
      <c r="A1" s="1" t="s">
        <v>273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2.75" x14ac:dyDescent="0.2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2" customFormat="1" ht="12.75" x14ac:dyDescent="0.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s="2" customFormat="1" ht="54" customHeight="1" x14ac:dyDescent="0.2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s="2" customFormat="1" ht="12.75" customHeight="1" x14ac:dyDescent="0.2">
      <c r="A5" s="7"/>
      <c r="B5" s="8"/>
      <c r="C5" s="9"/>
      <c r="D5" s="10"/>
      <c r="E5" s="11"/>
      <c r="F5" s="9"/>
      <c r="G5" s="10"/>
      <c r="H5" s="11"/>
      <c r="I5" s="9"/>
      <c r="J5" s="10"/>
      <c r="K5" s="11"/>
    </row>
    <row r="6" spans="1:11" s="2" customFormat="1" ht="12.75" x14ac:dyDescent="0.2">
      <c r="A6" s="7"/>
      <c r="B6" s="8"/>
      <c r="C6" s="12"/>
      <c r="D6" s="10"/>
      <c r="E6" s="11"/>
      <c r="F6" s="12"/>
      <c r="G6" s="10"/>
      <c r="H6" s="11"/>
      <c r="I6" s="12"/>
      <c r="J6" s="10"/>
      <c r="K6" s="11"/>
    </row>
    <row r="7" spans="1:11" s="2" customFormat="1" ht="12.75" x14ac:dyDescent="0.2">
      <c r="A7" s="13" t="s">
        <v>3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B8" s="14"/>
      <c r="C8" s="15"/>
      <c r="F8" s="15"/>
      <c r="I8" s="15"/>
    </row>
    <row r="9" spans="1:11" x14ac:dyDescent="0.2">
      <c r="B9" s="18"/>
      <c r="C9" s="19"/>
      <c r="E9" s="20" t="s">
        <v>4</v>
      </c>
      <c r="F9" s="19"/>
      <c r="H9" s="20" t="s">
        <v>4</v>
      </c>
      <c r="I9" s="19"/>
      <c r="K9" s="20" t="s">
        <v>4</v>
      </c>
    </row>
    <row r="10" spans="1:11" ht="24" x14ac:dyDescent="0.2">
      <c r="A10" s="21" t="s">
        <v>5</v>
      </c>
      <c r="B10" s="22" t="s">
        <v>6</v>
      </c>
      <c r="C10" s="23" t="s">
        <v>7</v>
      </c>
      <c r="D10" s="24" t="s">
        <v>8</v>
      </c>
      <c r="E10" s="24" t="s">
        <v>9</v>
      </c>
      <c r="F10" s="23" t="s">
        <v>7</v>
      </c>
      <c r="G10" s="24" t="s">
        <v>8</v>
      </c>
      <c r="H10" s="24" t="s">
        <v>10</v>
      </c>
      <c r="I10" s="23" t="s">
        <v>7</v>
      </c>
      <c r="J10" s="24" t="s">
        <v>8</v>
      </c>
      <c r="K10" s="24" t="s">
        <v>11</v>
      </c>
    </row>
    <row r="11" spans="1:11" x14ac:dyDescent="0.2">
      <c r="A11" s="25" t="s">
        <v>12</v>
      </c>
      <c r="B11" s="26" t="s">
        <v>13</v>
      </c>
      <c r="C11" s="27">
        <f t="shared" ref="C11:K11" si="0">C12+C38</f>
        <v>1396016611.22</v>
      </c>
      <c r="D11" s="27">
        <f t="shared" si="0"/>
        <v>10278845.310000001</v>
      </c>
      <c r="E11" s="27">
        <f>E12+E38</f>
        <v>1406295456.53</v>
      </c>
      <c r="F11" s="27">
        <f t="shared" si="0"/>
        <v>1470025209.97</v>
      </c>
      <c r="G11" s="27">
        <f t="shared" si="0"/>
        <v>0</v>
      </c>
      <c r="H11" s="27">
        <f t="shared" si="0"/>
        <v>1470025209.97</v>
      </c>
      <c r="I11" s="27">
        <f t="shared" si="0"/>
        <v>1547539060.5799999</v>
      </c>
      <c r="J11" s="27">
        <f t="shared" si="0"/>
        <v>0</v>
      </c>
      <c r="K11" s="27">
        <f t="shared" si="0"/>
        <v>1547539060.5799999</v>
      </c>
    </row>
    <row r="12" spans="1:11" x14ac:dyDescent="0.2">
      <c r="A12" s="25" t="s">
        <v>14</v>
      </c>
      <c r="B12" s="28"/>
      <c r="C12" s="27">
        <f t="shared" ref="C12:K12" si="1">C13+C19+C23+C29+C35</f>
        <v>1290042473.25</v>
      </c>
      <c r="D12" s="27">
        <f t="shared" si="1"/>
        <v>0</v>
      </c>
      <c r="E12" s="27">
        <f>E13+E19+E23+E29+E35</f>
        <v>1290042473.25</v>
      </c>
      <c r="F12" s="27">
        <f t="shared" si="1"/>
        <v>1361613944.02</v>
      </c>
      <c r="G12" s="27">
        <f t="shared" si="1"/>
        <v>0</v>
      </c>
      <c r="H12" s="27">
        <f t="shared" si="1"/>
        <v>1361613944.02</v>
      </c>
      <c r="I12" s="27">
        <f t="shared" si="1"/>
        <v>1439300692.5999999</v>
      </c>
      <c r="J12" s="27">
        <f t="shared" si="1"/>
        <v>0</v>
      </c>
      <c r="K12" s="27">
        <f t="shared" si="1"/>
        <v>1439300692.5999999</v>
      </c>
    </row>
    <row r="13" spans="1:11" s="30" customFormat="1" x14ac:dyDescent="0.2">
      <c r="A13" s="29" t="s">
        <v>15</v>
      </c>
      <c r="B13" s="26" t="s">
        <v>16</v>
      </c>
      <c r="C13" s="27">
        <f t="shared" ref="C13:K13" si="2">C14</f>
        <v>1184127779</v>
      </c>
      <c r="D13" s="27">
        <f t="shared" si="2"/>
        <v>0</v>
      </c>
      <c r="E13" s="27">
        <f t="shared" si="2"/>
        <v>1184127779</v>
      </c>
      <c r="F13" s="27">
        <f t="shared" si="2"/>
        <v>1253878354</v>
      </c>
      <c r="G13" s="27">
        <f t="shared" si="2"/>
        <v>0</v>
      </c>
      <c r="H13" s="27">
        <f t="shared" si="2"/>
        <v>1253878354</v>
      </c>
      <c r="I13" s="27">
        <f t="shared" si="2"/>
        <v>1329753177</v>
      </c>
      <c r="J13" s="27">
        <f t="shared" si="2"/>
        <v>0</v>
      </c>
      <c r="K13" s="27">
        <f t="shared" si="2"/>
        <v>1329753177</v>
      </c>
    </row>
    <row r="14" spans="1:11" x14ac:dyDescent="0.2">
      <c r="A14" s="31" t="s">
        <v>17</v>
      </c>
      <c r="B14" s="28" t="s">
        <v>18</v>
      </c>
      <c r="C14" s="32">
        <f t="shared" ref="C14:K14" si="3">C15+C16+C17+C18</f>
        <v>1184127779</v>
      </c>
      <c r="D14" s="32">
        <f t="shared" si="3"/>
        <v>0</v>
      </c>
      <c r="E14" s="32">
        <f t="shared" si="3"/>
        <v>1184127779</v>
      </c>
      <c r="F14" s="32">
        <f t="shared" si="3"/>
        <v>1253878354</v>
      </c>
      <c r="G14" s="32">
        <f t="shared" si="3"/>
        <v>0</v>
      </c>
      <c r="H14" s="32">
        <f t="shared" si="3"/>
        <v>1253878354</v>
      </c>
      <c r="I14" s="32">
        <f t="shared" si="3"/>
        <v>1329753177</v>
      </c>
      <c r="J14" s="32">
        <f t="shared" si="3"/>
        <v>0</v>
      </c>
      <c r="K14" s="32">
        <f t="shared" si="3"/>
        <v>1329753177</v>
      </c>
    </row>
    <row r="15" spans="1:11" ht="36" x14ac:dyDescent="0.2">
      <c r="A15" s="33" t="s">
        <v>19</v>
      </c>
      <c r="B15" s="28" t="s">
        <v>20</v>
      </c>
      <c r="C15" s="32">
        <v>1175771451</v>
      </c>
      <c r="D15" s="34"/>
      <c r="E15" s="36">
        <f>C15+D15</f>
        <v>1175771451</v>
      </c>
      <c r="F15" s="32">
        <v>1245013270</v>
      </c>
      <c r="G15" s="34"/>
      <c r="H15" s="36">
        <f t="shared" ref="H15:H18" si="4">F15+G15</f>
        <v>1245013270</v>
      </c>
      <c r="I15" s="32">
        <v>1320348362</v>
      </c>
      <c r="J15" s="34"/>
      <c r="K15" s="36">
        <f t="shared" ref="K15:K61" si="5">I15+J15</f>
        <v>1320348362</v>
      </c>
    </row>
    <row r="16" spans="1:11" ht="60" x14ac:dyDescent="0.2">
      <c r="A16" s="33" t="s">
        <v>21</v>
      </c>
      <c r="B16" s="28" t="s">
        <v>22</v>
      </c>
      <c r="C16" s="32">
        <v>1059610</v>
      </c>
      <c r="D16" s="34"/>
      <c r="E16" s="36">
        <f t="shared" ref="E16:E18" si="6">C16+D16</f>
        <v>1059610</v>
      </c>
      <c r="F16" s="32">
        <v>1124122</v>
      </c>
      <c r="G16" s="34"/>
      <c r="H16" s="36">
        <f t="shared" si="4"/>
        <v>1124122</v>
      </c>
      <c r="I16" s="32">
        <v>1192561</v>
      </c>
      <c r="J16" s="34"/>
      <c r="K16" s="36">
        <f t="shared" si="5"/>
        <v>1192561</v>
      </c>
    </row>
    <row r="17" spans="1:11" ht="24" x14ac:dyDescent="0.2">
      <c r="A17" s="33" t="s">
        <v>23</v>
      </c>
      <c r="B17" s="28" t="s">
        <v>24</v>
      </c>
      <c r="C17" s="32">
        <v>5586602</v>
      </c>
      <c r="D17" s="34"/>
      <c r="E17" s="36">
        <f t="shared" si="6"/>
        <v>5586602</v>
      </c>
      <c r="F17" s="32">
        <v>5926730</v>
      </c>
      <c r="G17" s="34"/>
      <c r="H17" s="36">
        <f t="shared" si="4"/>
        <v>5926730</v>
      </c>
      <c r="I17" s="32">
        <v>6287566</v>
      </c>
      <c r="J17" s="34"/>
      <c r="K17" s="36">
        <f t="shared" si="5"/>
        <v>6287566</v>
      </c>
    </row>
    <row r="18" spans="1:11" ht="48" x14ac:dyDescent="0.2">
      <c r="A18" s="33" t="s">
        <v>25</v>
      </c>
      <c r="B18" s="28" t="s">
        <v>26</v>
      </c>
      <c r="C18" s="32">
        <v>1710116</v>
      </c>
      <c r="D18" s="34"/>
      <c r="E18" s="36">
        <f t="shared" si="6"/>
        <v>1710116</v>
      </c>
      <c r="F18" s="32">
        <v>1814232</v>
      </c>
      <c r="G18" s="34"/>
      <c r="H18" s="36">
        <f t="shared" si="4"/>
        <v>1814232</v>
      </c>
      <c r="I18" s="32">
        <v>1924688</v>
      </c>
      <c r="J18" s="34"/>
      <c r="K18" s="36">
        <f t="shared" si="5"/>
        <v>1924688</v>
      </c>
    </row>
    <row r="19" spans="1:11" ht="24" x14ac:dyDescent="0.2">
      <c r="A19" s="35" t="s">
        <v>27</v>
      </c>
      <c r="B19" s="26" t="s">
        <v>28</v>
      </c>
      <c r="C19" s="27">
        <f>C20+C21+C22</f>
        <v>13113810</v>
      </c>
      <c r="D19" s="27">
        <f>SUM(D20:D22)</f>
        <v>0</v>
      </c>
      <c r="E19" s="27">
        <f>E20+E21+E22</f>
        <v>13113810</v>
      </c>
      <c r="F19" s="27">
        <f>F20+F21+F22</f>
        <v>13909250</v>
      </c>
      <c r="G19" s="27">
        <f>SUM(G20:G22)</f>
        <v>0</v>
      </c>
      <c r="H19" s="27">
        <f>H20+H21+H22</f>
        <v>13909250</v>
      </c>
      <c r="I19" s="27">
        <f>I20+I21+I22</f>
        <v>14704690</v>
      </c>
      <c r="J19" s="27">
        <f>SUM(J20:J22)</f>
        <v>0</v>
      </c>
      <c r="K19" s="27">
        <f>K20+K21+K22</f>
        <v>14704690</v>
      </c>
    </row>
    <row r="20" spans="1:11" ht="51.75" customHeight="1" x14ac:dyDescent="0.2">
      <c r="A20" s="33" t="s">
        <v>29</v>
      </c>
      <c r="B20" s="28" t="s">
        <v>30</v>
      </c>
      <c r="C20" s="34">
        <v>5867090</v>
      </c>
      <c r="D20" s="34"/>
      <c r="E20" s="36">
        <f t="shared" ref="E20:E22" si="7">C20+D20</f>
        <v>5867090</v>
      </c>
      <c r="F20" s="34">
        <v>6124070</v>
      </c>
      <c r="G20" s="34"/>
      <c r="H20" s="36">
        <f t="shared" ref="H20:H22" si="8">F20+G20</f>
        <v>6124070</v>
      </c>
      <c r="I20" s="34">
        <v>6381050</v>
      </c>
      <c r="J20" s="34"/>
      <c r="K20" s="36">
        <f t="shared" si="5"/>
        <v>6381050</v>
      </c>
    </row>
    <row r="21" spans="1:11" ht="60" x14ac:dyDescent="0.2">
      <c r="A21" s="33" t="s">
        <v>31</v>
      </c>
      <c r="B21" s="28" t="s">
        <v>32</v>
      </c>
      <c r="C21" s="34">
        <v>32860</v>
      </c>
      <c r="D21" s="34"/>
      <c r="E21" s="36">
        <f t="shared" si="7"/>
        <v>32860</v>
      </c>
      <c r="F21" s="34">
        <v>35380</v>
      </c>
      <c r="G21" s="34"/>
      <c r="H21" s="36">
        <f t="shared" si="8"/>
        <v>35380</v>
      </c>
      <c r="I21" s="34">
        <v>37900</v>
      </c>
      <c r="J21" s="34"/>
      <c r="K21" s="36">
        <f t="shared" si="5"/>
        <v>37900</v>
      </c>
    </row>
    <row r="22" spans="1:11" ht="51" customHeight="1" x14ac:dyDescent="0.2">
      <c r="A22" s="33" t="s">
        <v>33</v>
      </c>
      <c r="B22" s="28" t="s">
        <v>34</v>
      </c>
      <c r="C22" s="34">
        <v>7213860</v>
      </c>
      <c r="D22" s="34"/>
      <c r="E22" s="36">
        <f t="shared" si="7"/>
        <v>7213860</v>
      </c>
      <c r="F22" s="34">
        <v>7749800</v>
      </c>
      <c r="G22" s="34"/>
      <c r="H22" s="36">
        <f t="shared" si="8"/>
        <v>7749800</v>
      </c>
      <c r="I22" s="34">
        <v>8285740</v>
      </c>
      <c r="J22" s="34"/>
      <c r="K22" s="36">
        <f t="shared" si="5"/>
        <v>8285740</v>
      </c>
    </row>
    <row r="23" spans="1:11" x14ac:dyDescent="0.2">
      <c r="A23" s="29" t="s">
        <v>35</v>
      </c>
      <c r="B23" s="26" t="s">
        <v>36</v>
      </c>
      <c r="C23" s="27">
        <f>C24+C27</f>
        <v>58397116.25</v>
      </c>
      <c r="D23" s="27">
        <f t="shared" ref="D23:K23" si="9">D24+D27</f>
        <v>0</v>
      </c>
      <c r="E23" s="27">
        <f t="shared" si="9"/>
        <v>58397116.25</v>
      </c>
      <c r="F23" s="27">
        <f t="shared" si="9"/>
        <v>59364672.019999996</v>
      </c>
      <c r="G23" s="27">
        <f t="shared" si="9"/>
        <v>0</v>
      </c>
      <c r="H23" s="27">
        <f t="shared" si="9"/>
        <v>59364672.019999996</v>
      </c>
      <c r="I23" s="27">
        <f t="shared" si="9"/>
        <v>60372215.600000001</v>
      </c>
      <c r="J23" s="27">
        <f t="shared" si="9"/>
        <v>0</v>
      </c>
      <c r="K23" s="27">
        <f t="shared" si="9"/>
        <v>60372215.600000001</v>
      </c>
    </row>
    <row r="24" spans="1:11" x14ac:dyDescent="0.2">
      <c r="A24" s="31" t="s">
        <v>37</v>
      </c>
      <c r="B24" s="28" t="s">
        <v>38</v>
      </c>
      <c r="C24" s="32">
        <f t="shared" ref="C24:K24" si="10">SUM(C25:C26)</f>
        <v>54922189.25</v>
      </c>
      <c r="D24" s="32">
        <f t="shared" si="10"/>
        <v>0</v>
      </c>
      <c r="E24" s="32">
        <f>SUM(E25:E26)</f>
        <v>54922189.25</v>
      </c>
      <c r="F24" s="32">
        <f t="shared" si="10"/>
        <v>55768122.019999996</v>
      </c>
      <c r="G24" s="32">
        <f t="shared" si="10"/>
        <v>0</v>
      </c>
      <c r="H24" s="32">
        <f t="shared" si="10"/>
        <v>55768122.019999996</v>
      </c>
      <c r="I24" s="32">
        <f t="shared" si="10"/>
        <v>56631716.600000001</v>
      </c>
      <c r="J24" s="32">
        <f t="shared" si="10"/>
        <v>0</v>
      </c>
      <c r="K24" s="32">
        <f t="shared" si="10"/>
        <v>56631716.600000001</v>
      </c>
    </row>
    <row r="25" spans="1:11" x14ac:dyDescent="0.2">
      <c r="A25" s="31" t="s">
        <v>39</v>
      </c>
      <c r="B25" s="28" t="s">
        <v>40</v>
      </c>
      <c r="C25" s="32">
        <v>42225801</v>
      </c>
      <c r="D25" s="36"/>
      <c r="E25" s="36">
        <f t="shared" ref="E25:E26" si="11">C25+D25</f>
        <v>42225801</v>
      </c>
      <c r="F25" s="32">
        <v>42817806</v>
      </c>
      <c r="G25" s="36"/>
      <c r="H25" s="36">
        <f t="shared" ref="H25:H26" si="12">F25+G25</f>
        <v>42817806</v>
      </c>
      <c r="I25" s="32">
        <v>43493621</v>
      </c>
      <c r="J25" s="36"/>
      <c r="K25" s="36">
        <f t="shared" si="5"/>
        <v>43493621</v>
      </c>
    </row>
    <row r="26" spans="1:11" ht="36" x14ac:dyDescent="0.2">
      <c r="A26" s="31" t="s">
        <v>41</v>
      </c>
      <c r="B26" s="28" t="s">
        <v>42</v>
      </c>
      <c r="C26" s="32">
        <v>12696388.25</v>
      </c>
      <c r="D26" s="34"/>
      <c r="E26" s="36">
        <f t="shared" si="11"/>
        <v>12696388.25</v>
      </c>
      <c r="F26" s="32">
        <v>12950316.02</v>
      </c>
      <c r="G26" s="34"/>
      <c r="H26" s="36">
        <f t="shared" si="12"/>
        <v>12950316.02</v>
      </c>
      <c r="I26" s="32">
        <v>13138095.6</v>
      </c>
      <c r="J26" s="34"/>
      <c r="K26" s="36">
        <f t="shared" si="5"/>
        <v>13138095.6</v>
      </c>
    </row>
    <row r="27" spans="1:11" x14ac:dyDescent="0.2">
      <c r="A27" s="31" t="s">
        <v>43</v>
      </c>
      <c r="B27" s="28" t="s">
        <v>44</v>
      </c>
      <c r="C27" s="32">
        <f t="shared" ref="C27:K27" si="13">C28</f>
        <v>3474927</v>
      </c>
      <c r="D27" s="32">
        <f t="shared" si="13"/>
        <v>0</v>
      </c>
      <c r="E27" s="32">
        <f t="shared" si="13"/>
        <v>3474927</v>
      </c>
      <c r="F27" s="32">
        <f t="shared" si="13"/>
        <v>3596550</v>
      </c>
      <c r="G27" s="32">
        <f t="shared" si="13"/>
        <v>0</v>
      </c>
      <c r="H27" s="32">
        <f t="shared" si="13"/>
        <v>3596550</v>
      </c>
      <c r="I27" s="32">
        <f t="shared" si="13"/>
        <v>3740499</v>
      </c>
      <c r="J27" s="32">
        <f t="shared" si="13"/>
        <v>0</v>
      </c>
      <c r="K27" s="32">
        <f t="shared" si="13"/>
        <v>3740499</v>
      </c>
    </row>
    <row r="28" spans="1:11" ht="24" x14ac:dyDescent="0.2">
      <c r="A28" s="31" t="s">
        <v>45</v>
      </c>
      <c r="B28" s="28" t="s">
        <v>46</v>
      </c>
      <c r="C28" s="32">
        <v>3474927</v>
      </c>
      <c r="D28" s="36"/>
      <c r="E28" s="36">
        <f t="shared" ref="E28" si="14">C28+D28</f>
        <v>3474927</v>
      </c>
      <c r="F28" s="32">
        <v>3596550</v>
      </c>
      <c r="G28" s="36"/>
      <c r="H28" s="36">
        <f t="shared" ref="H28" si="15">F28+G28</f>
        <v>3596550</v>
      </c>
      <c r="I28" s="32">
        <v>3740499</v>
      </c>
      <c r="J28" s="36">
        <v>0</v>
      </c>
      <c r="K28" s="36">
        <f t="shared" si="5"/>
        <v>3740499</v>
      </c>
    </row>
    <row r="29" spans="1:11" x14ac:dyDescent="0.2">
      <c r="A29" s="37" t="s">
        <v>47</v>
      </c>
      <c r="B29" s="26" t="s">
        <v>48</v>
      </c>
      <c r="C29" s="27">
        <f t="shared" ref="C29:K29" si="16">C30+C32</f>
        <v>21928768</v>
      </c>
      <c r="D29" s="27">
        <f t="shared" si="16"/>
        <v>0</v>
      </c>
      <c r="E29" s="27">
        <f t="shared" si="16"/>
        <v>21928768</v>
      </c>
      <c r="F29" s="27">
        <f t="shared" si="16"/>
        <v>21937668</v>
      </c>
      <c r="G29" s="27">
        <f t="shared" si="16"/>
        <v>0</v>
      </c>
      <c r="H29" s="27">
        <f t="shared" si="16"/>
        <v>21937668</v>
      </c>
      <c r="I29" s="27">
        <f t="shared" si="16"/>
        <v>21946610</v>
      </c>
      <c r="J29" s="27">
        <f t="shared" si="16"/>
        <v>0</v>
      </c>
      <c r="K29" s="27">
        <f t="shared" si="16"/>
        <v>21946610</v>
      </c>
    </row>
    <row r="30" spans="1:11" x14ac:dyDescent="0.2">
      <c r="A30" s="31" t="s">
        <v>49</v>
      </c>
      <c r="B30" s="38" t="s">
        <v>50</v>
      </c>
      <c r="C30" s="32">
        <f t="shared" ref="C30:K30" si="17">C31</f>
        <v>20140660</v>
      </c>
      <c r="D30" s="32">
        <f t="shared" si="17"/>
        <v>0</v>
      </c>
      <c r="E30" s="32">
        <f t="shared" si="17"/>
        <v>20140660</v>
      </c>
      <c r="F30" s="32">
        <f t="shared" si="17"/>
        <v>20140660</v>
      </c>
      <c r="G30" s="32">
        <f t="shared" si="17"/>
        <v>0</v>
      </c>
      <c r="H30" s="32">
        <f t="shared" si="17"/>
        <v>20140660</v>
      </c>
      <c r="I30" s="32">
        <f t="shared" si="17"/>
        <v>20140660</v>
      </c>
      <c r="J30" s="32">
        <f t="shared" si="17"/>
        <v>0</v>
      </c>
      <c r="K30" s="32">
        <f t="shared" si="17"/>
        <v>20140660</v>
      </c>
    </row>
    <row r="31" spans="1:11" ht="24" x14ac:dyDescent="0.2">
      <c r="A31" s="31" t="s">
        <v>51</v>
      </c>
      <c r="B31" s="28" t="s">
        <v>52</v>
      </c>
      <c r="C31" s="32">
        <v>20140660</v>
      </c>
      <c r="D31" s="36"/>
      <c r="E31" s="36">
        <f>C31+D31</f>
        <v>20140660</v>
      </c>
      <c r="F31" s="32">
        <v>20140660</v>
      </c>
      <c r="G31" s="36"/>
      <c r="H31" s="36">
        <f t="shared" ref="H31" si="18">F31+G31</f>
        <v>20140660</v>
      </c>
      <c r="I31" s="32">
        <v>20140660</v>
      </c>
      <c r="J31" s="36"/>
      <c r="K31" s="36">
        <f t="shared" si="5"/>
        <v>20140660</v>
      </c>
    </row>
    <row r="32" spans="1:11" x14ac:dyDescent="0.2">
      <c r="A32" s="31" t="s">
        <v>53</v>
      </c>
      <c r="B32" s="28" t="s">
        <v>54</v>
      </c>
      <c r="C32" s="32">
        <f t="shared" ref="C32:K32" si="19">C33+C34</f>
        <v>1788108</v>
      </c>
      <c r="D32" s="32">
        <f t="shared" si="19"/>
        <v>0</v>
      </c>
      <c r="E32" s="32">
        <f t="shared" si="19"/>
        <v>1788108</v>
      </c>
      <c r="F32" s="32">
        <f t="shared" si="19"/>
        <v>1797008</v>
      </c>
      <c r="G32" s="32">
        <f t="shared" si="19"/>
        <v>0</v>
      </c>
      <c r="H32" s="32">
        <f t="shared" si="19"/>
        <v>1797008</v>
      </c>
      <c r="I32" s="32">
        <f t="shared" si="19"/>
        <v>1805950</v>
      </c>
      <c r="J32" s="32">
        <f t="shared" si="19"/>
        <v>0</v>
      </c>
      <c r="K32" s="32">
        <f t="shared" si="19"/>
        <v>1805950</v>
      </c>
    </row>
    <row r="33" spans="1:11" ht="24" x14ac:dyDescent="0.2">
      <c r="A33" s="33" t="s">
        <v>55</v>
      </c>
      <c r="B33" s="28" t="s">
        <v>56</v>
      </c>
      <c r="C33" s="32">
        <v>1779600</v>
      </c>
      <c r="D33" s="36"/>
      <c r="E33" s="36">
        <f t="shared" ref="E33:E34" si="20">C33+D33</f>
        <v>1779600</v>
      </c>
      <c r="F33" s="32">
        <v>1788500</v>
      </c>
      <c r="G33" s="36"/>
      <c r="H33" s="36">
        <f t="shared" ref="H33:H34" si="21">F33+G33</f>
        <v>1788500</v>
      </c>
      <c r="I33" s="32">
        <v>1797442</v>
      </c>
      <c r="J33" s="36"/>
      <c r="K33" s="36">
        <f t="shared" si="5"/>
        <v>1797442</v>
      </c>
    </row>
    <row r="34" spans="1:11" ht="24" x14ac:dyDescent="0.2">
      <c r="A34" s="39" t="s">
        <v>57</v>
      </c>
      <c r="B34" s="28" t="s">
        <v>58</v>
      </c>
      <c r="C34" s="32">
        <v>8508</v>
      </c>
      <c r="D34" s="34"/>
      <c r="E34" s="36">
        <f t="shared" si="20"/>
        <v>8508</v>
      </c>
      <c r="F34" s="32">
        <v>8508</v>
      </c>
      <c r="G34" s="34"/>
      <c r="H34" s="36">
        <f t="shared" si="21"/>
        <v>8508</v>
      </c>
      <c r="I34" s="32">
        <v>8508</v>
      </c>
      <c r="J34" s="34"/>
      <c r="K34" s="36">
        <f t="shared" si="5"/>
        <v>8508</v>
      </c>
    </row>
    <row r="35" spans="1:11" x14ac:dyDescent="0.2">
      <c r="A35" s="29" t="s">
        <v>59</v>
      </c>
      <c r="B35" s="26" t="s">
        <v>60</v>
      </c>
      <c r="C35" s="27">
        <f t="shared" ref="C35:K35" si="22">C36+C37</f>
        <v>12475000</v>
      </c>
      <c r="D35" s="27">
        <f t="shared" si="22"/>
        <v>0</v>
      </c>
      <c r="E35" s="27">
        <f t="shared" si="22"/>
        <v>12475000</v>
      </c>
      <c r="F35" s="27">
        <f t="shared" si="22"/>
        <v>12524000</v>
      </c>
      <c r="G35" s="27">
        <f t="shared" si="22"/>
        <v>0</v>
      </c>
      <c r="H35" s="27">
        <f t="shared" si="22"/>
        <v>12524000</v>
      </c>
      <c r="I35" s="27">
        <f t="shared" si="22"/>
        <v>12524000</v>
      </c>
      <c r="J35" s="27">
        <f t="shared" si="22"/>
        <v>0</v>
      </c>
      <c r="K35" s="27">
        <f t="shared" si="22"/>
        <v>12524000</v>
      </c>
    </row>
    <row r="36" spans="1:11" ht="24" x14ac:dyDescent="0.2">
      <c r="A36" s="40" t="s">
        <v>61</v>
      </c>
      <c r="B36" s="28" t="s">
        <v>62</v>
      </c>
      <c r="C36" s="32">
        <v>12400000</v>
      </c>
      <c r="D36" s="34"/>
      <c r="E36" s="36">
        <f t="shared" ref="E36:E37" si="23">C36+D36</f>
        <v>12400000</v>
      </c>
      <c r="F36" s="32">
        <v>12449000</v>
      </c>
      <c r="G36" s="34"/>
      <c r="H36" s="36">
        <f t="shared" ref="H36:H37" si="24">F36+G36</f>
        <v>12449000</v>
      </c>
      <c r="I36" s="32">
        <v>12449000</v>
      </c>
      <c r="J36" s="34"/>
      <c r="K36" s="36">
        <f t="shared" si="5"/>
        <v>12449000</v>
      </c>
    </row>
    <row r="37" spans="1:11" x14ac:dyDescent="0.2">
      <c r="A37" s="40" t="s">
        <v>63</v>
      </c>
      <c r="B37" s="28" t="s">
        <v>64</v>
      </c>
      <c r="C37" s="32">
        <v>75000</v>
      </c>
      <c r="D37" s="36"/>
      <c r="E37" s="36">
        <f t="shared" si="23"/>
        <v>75000</v>
      </c>
      <c r="F37" s="32">
        <v>75000</v>
      </c>
      <c r="G37" s="36"/>
      <c r="H37" s="36">
        <f t="shared" si="24"/>
        <v>75000</v>
      </c>
      <c r="I37" s="32">
        <v>75000</v>
      </c>
      <c r="J37" s="36"/>
      <c r="K37" s="36">
        <f t="shared" si="5"/>
        <v>75000</v>
      </c>
    </row>
    <row r="38" spans="1:11" x14ac:dyDescent="0.2">
      <c r="A38" s="29" t="s">
        <v>65</v>
      </c>
      <c r="B38" s="28"/>
      <c r="C38" s="27">
        <f>C39+C49+C58+C62+C55+C84</f>
        <v>105974137.97000001</v>
      </c>
      <c r="D38" s="27">
        <f>D39+D49+D58+D62+D55+D84</f>
        <v>10278845.310000001</v>
      </c>
      <c r="E38" s="27">
        <f>E39+E49+E58+E62+E55+E84</f>
        <v>116252983.28</v>
      </c>
      <c r="F38" s="27">
        <f>F39+F49+F58+F62+F55</f>
        <v>108411265.95000002</v>
      </c>
      <c r="G38" s="27">
        <f>G39+G49+G58+G62+G55+G84</f>
        <v>0</v>
      </c>
      <c r="H38" s="27">
        <f>H39+H49+H58+H62+H55+H84</f>
        <v>108411265.95000002</v>
      </c>
      <c r="I38" s="27">
        <f>I39+I49+I58+I62+I55</f>
        <v>108238367.98</v>
      </c>
      <c r="J38" s="27">
        <f>J39+J49+J58+J62+J55+J84</f>
        <v>0</v>
      </c>
      <c r="K38" s="27">
        <f>K39+K49+K58+K62+K55+K84</f>
        <v>108238367.98</v>
      </c>
    </row>
    <row r="39" spans="1:11" ht="24" x14ac:dyDescent="0.2">
      <c r="A39" s="29" t="s">
        <v>66</v>
      </c>
      <c r="B39" s="26" t="s">
        <v>67</v>
      </c>
      <c r="C39" s="27">
        <f t="shared" ref="C39:K39" si="25">C40+C44+C46</f>
        <v>95844853.349999994</v>
      </c>
      <c r="D39" s="27">
        <f t="shared" si="25"/>
        <v>-2424482.2599999998</v>
      </c>
      <c r="E39" s="27">
        <f t="shared" si="25"/>
        <v>93420371.090000004</v>
      </c>
      <c r="F39" s="27">
        <f t="shared" si="25"/>
        <v>99678647.49000001</v>
      </c>
      <c r="G39" s="27">
        <f t="shared" si="25"/>
        <v>0</v>
      </c>
      <c r="H39" s="27">
        <f t="shared" si="25"/>
        <v>99678647.49000001</v>
      </c>
      <c r="I39" s="27">
        <f t="shared" si="25"/>
        <v>99678647.49000001</v>
      </c>
      <c r="J39" s="27">
        <f t="shared" si="25"/>
        <v>0</v>
      </c>
      <c r="K39" s="27">
        <f t="shared" si="25"/>
        <v>99678647.49000001</v>
      </c>
    </row>
    <row r="40" spans="1:11" ht="48" x14ac:dyDescent="0.2">
      <c r="A40" s="33" t="s">
        <v>68</v>
      </c>
      <c r="B40" s="28" t="s">
        <v>69</v>
      </c>
      <c r="C40" s="32">
        <f t="shared" ref="C40:K40" si="26">C41+C42+C43</f>
        <v>66483636.009999998</v>
      </c>
      <c r="D40" s="32">
        <f t="shared" si="26"/>
        <v>-12524501.029999999</v>
      </c>
      <c r="E40" s="32">
        <f t="shared" si="26"/>
        <v>53959134.980000004</v>
      </c>
      <c r="F40" s="32">
        <f t="shared" si="26"/>
        <v>69142981.460000008</v>
      </c>
      <c r="G40" s="32">
        <f t="shared" si="26"/>
        <v>0</v>
      </c>
      <c r="H40" s="32">
        <f t="shared" si="26"/>
        <v>69142981.460000008</v>
      </c>
      <c r="I40" s="32">
        <f t="shared" si="26"/>
        <v>69142981.460000008</v>
      </c>
      <c r="J40" s="32">
        <f t="shared" si="26"/>
        <v>0</v>
      </c>
      <c r="K40" s="32">
        <f t="shared" si="26"/>
        <v>69142981.460000008</v>
      </c>
    </row>
    <row r="41" spans="1:11" ht="36" x14ac:dyDescent="0.2">
      <c r="A41" s="39" t="s">
        <v>70</v>
      </c>
      <c r="B41" s="28" t="s">
        <v>71</v>
      </c>
      <c r="C41" s="32">
        <v>16902885.23</v>
      </c>
      <c r="D41" s="34"/>
      <c r="E41" s="36">
        <f t="shared" ref="E41:E43" si="27">C41+D41</f>
        <v>16902885.23</v>
      </c>
      <c r="F41" s="32">
        <v>17579000.640000001</v>
      </c>
      <c r="G41" s="34"/>
      <c r="H41" s="36">
        <f t="shared" ref="H41:H43" si="28">F41+G41</f>
        <v>17579000.640000001</v>
      </c>
      <c r="I41" s="32">
        <v>17579000.640000001</v>
      </c>
      <c r="J41" s="34"/>
      <c r="K41" s="36">
        <f t="shared" si="5"/>
        <v>17579000.640000001</v>
      </c>
    </row>
    <row r="42" spans="1:11" ht="36" x14ac:dyDescent="0.2">
      <c r="A42" s="39" t="s">
        <v>72</v>
      </c>
      <c r="B42" s="28" t="s">
        <v>73</v>
      </c>
      <c r="C42" s="32">
        <v>10282578.77</v>
      </c>
      <c r="D42" s="36">
        <v>-3683246.76</v>
      </c>
      <c r="E42" s="36">
        <f t="shared" si="27"/>
        <v>6599332.0099999998</v>
      </c>
      <c r="F42" s="32">
        <v>10693881.92</v>
      </c>
      <c r="G42" s="36"/>
      <c r="H42" s="36">
        <f t="shared" si="28"/>
        <v>10693881.92</v>
      </c>
      <c r="I42" s="32">
        <v>10693881.92</v>
      </c>
      <c r="J42" s="36"/>
      <c r="K42" s="36">
        <f t="shared" si="5"/>
        <v>10693881.92</v>
      </c>
    </row>
    <row r="43" spans="1:11" ht="36" x14ac:dyDescent="0.2">
      <c r="A43" s="39" t="s">
        <v>74</v>
      </c>
      <c r="B43" s="28" t="s">
        <v>75</v>
      </c>
      <c r="C43" s="32">
        <v>39298172.009999998</v>
      </c>
      <c r="D43" s="36">
        <v>-8841254.2699999996</v>
      </c>
      <c r="E43" s="36">
        <f t="shared" si="27"/>
        <v>30456917.739999998</v>
      </c>
      <c r="F43" s="32">
        <v>40870098.899999999</v>
      </c>
      <c r="G43" s="36"/>
      <c r="H43" s="36">
        <f t="shared" si="28"/>
        <v>40870098.899999999</v>
      </c>
      <c r="I43" s="32">
        <v>40870098.899999999</v>
      </c>
      <c r="J43" s="36"/>
      <c r="K43" s="36">
        <f t="shared" si="5"/>
        <v>40870098.899999999</v>
      </c>
    </row>
    <row r="44" spans="1:11" hidden="1" x14ac:dyDescent="0.2">
      <c r="A44" s="31" t="s">
        <v>76</v>
      </c>
      <c r="B44" s="28" t="s">
        <v>77</v>
      </c>
      <c r="C44" s="32">
        <f t="shared" ref="C44:K44" si="29">C45</f>
        <v>0</v>
      </c>
      <c r="D44" s="32">
        <f t="shared" si="29"/>
        <v>0</v>
      </c>
      <c r="E44" s="32">
        <f t="shared" si="29"/>
        <v>0</v>
      </c>
      <c r="F44" s="32">
        <f t="shared" si="29"/>
        <v>0</v>
      </c>
      <c r="G44" s="32">
        <f t="shared" si="29"/>
        <v>0</v>
      </c>
      <c r="H44" s="32">
        <f t="shared" si="29"/>
        <v>0</v>
      </c>
      <c r="I44" s="32">
        <f t="shared" si="29"/>
        <v>0</v>
      </c>
      <c r="J44" s="32">
        <f t="shared" si="29"/>
        <v>0</v>
      </c>
      <c r="K44" s="32">
        <f t="shared" si="29"/>
        <v>0</v>
      </c>
    </row>
    <row r="45" spans="1:11" ht="24" hidden="1" x14ac:dyDescent="0.2">
      <c r="A45" s="31" t="s">
        <v>78</v>
      </c>
      <c r="B45" s="28" t="s">
        <v>79</v>
      </c>
      <c r="C45" s="32">
        <v>0</v>
      </c>
      <c r="D45" s="32"/>
      <c r="E45" s="36">
        <f t="shared" ref="E45" si="30">C45+D45</f>
        <v>0</v>
      </c>
      <c r="F45" s="32"/>
      <c r="G45" s="32"/>
      <c r="H45" s="36">
        <f t="shared" ref="H45" si="31">F45+G45</f>
        <v>0</v>
      </c>
      <c r="I45" s="32"/>
      <c r="J45" s="32"/>
      <c r="K45" s="36">
        <f t="shared" si="5"/>
        <v>0</v>
      </c>
    </row>
    <row r="46" spans="1:11" ht="36" x14ac:dyDescent="0.2">
      <c r="A46" s="39" t="s">
        <v>80</v>
      </c>
      <c r="B46" s="28" t="s">
        <v>81</v>
      </c>
      <c r="C46" s="32">
        <f>C47+C48</f>
        <v>29361217.34</v>
      </c>
      <c r="D46" s="32">
        <f t="shared" ref="D46:K46" si="32">D47+D48</f>
        <v>10100018.77</v>
      </c>
      <c r="E46" s="32">
        <f t="shared" si="32"/>
        <v>39461236.109999999</v>
      </c>
      <c r="F46" s="32">
        <f t="shared" si="32"/>
        <v>30535666.030000001</v>
      </c>
      <c r="G46" s="32">
        <f t="shared" si="32"/>
        <v>0</v>
      </c>
      <c r="H46" s="32">
        <f t="shared" si="32"/>
        <v>30535666.030000001</v>
      </c>
      <c r="I46" s="32">
        <f t="shared" si="32"/>
        <v>30535666.030000001</v>
      </c>
      <c r="J46" s="32">
        <f t="shared" si="32"/>
        <v>0</v>
      </c>
      <c r="K46" s="32">
        <f t="shared" si="32"/>
        <v>30535666.030000001</v>
      </c>
    </row>
    <row r="47" spans="1:11" ht="36" x14ac:dyDescent="0.2">
      <c r="A47" s="39" t="s">
        <v>82</v>
      </c>
      <c r="B47" s="28" t="s">
        <v>83</v>
      </c>
      <c r="C47" s="32">
        <v>29361217.34</v>
      </c>
      <c r="D47" s="36">
        <v>10100018.77</v>
      </c>
      <c r="E47" s="36">
        <f t="shared" ref="E47:E48" si="33">C47+D47</f>
        <v>39461236.109999999</v>
      </c>
      <c r="F47" s="32">
        <v>30535666.030000001</v>
      </c>
      <c r="G47" s="36"/>
      <c r="H47" s="36">
        <f t="shared" ref="H47" si="34">F47+G47</f>
        <v>30535666.030000001</v>
      </c>
      <c r="I47" s="32">
        <v>30535666.030000001</v>
      </c>
      <c r="J47" s="36"/>
      <c r="K47" s="36">
        <f t="shared" si="5"/>
        <v>30535666.030000001</v>
      </c>
    </row>
    <row r="48" spans="1:11" ht="48" hidden="1" x14ac:dyDescent="0.2">
      <c r="A48" s="39" t="s">
        <v>84</v>
      </c>
      <c r="B48" s="28" t="s">
        <v>85</v>
      </c>
      <c r="C48" s="32"/>
      <c r="D48" s="36"/>
      <c r="E48" s="36">
        <f t="shared" si="33"/>
        <v>0</v>
      </c>
      <c r="F48" s="32"/>
      <c r="G48" s="36"/>
      <c r="H48" s="36"/>
      <c r="I48" s="32"/>
      <c r="J48" s="36"/>
      <c r="K48" s="36"/>
    </row>
    <row r="49" spans="1:12" x14ac:dyDescent="0.2">
      <c r="A49" s="29" t="s">
        <v>86</v>
      </c>
      <c r="B49" s="26" t="s">
        <v>87</v>
      </c>
      <c r="C49" s="27">
        <f t="shared" ref="C49:K49" si="35">C50</f>
        <v>1559829.04</v>
      </c>
      <c r="D49" s="27">
        <f t="shared" si="35"/>
        <v>9706609.3100000005</v>
      </c>
      <c r="E49" s="27">
        <f t="shared" si="35"/>
        <v>11266438.350000001</v>
      </c>
      <c r="F49" s="27">
        <f t="shared" si="35"/>
        <v>1601944.4300000002</v>
      </c>
      <c r="G49" s="27">
        <f t="shared" si="35"/>
        <v>0</v>
      </c>
      <c r="H49" s="27">
        <f t="shared" si="35"/>
        <v>1601944.4300000002</v>
      </c>
      <c r="I49" s="27">
        <f t="shared" si="35"/>
        <v>1677235.82</v>
      </c>
      <c r="J49" s="27">
        <f t="shared" si="35"/>
        <v>0</v>
      </c>
      <c r="K49" s="27">
        <f t="shared" si="35"/>
        <v>1677235.82</v>
      </c>
      <c r="L49" s="41"/>
    </row>
    <row r="50" spans="1:12" x14ac:dyDescent="0.2">
      <c r="A50" s="31" t="s">
        <v>88</v>
      </c>
      <c r="B50" s="28" t="s">
        <v>89</v>
      </c>
      <c r="C50" s="32">
        <f t="shared" ref="C50:K50" si="36">SUM(C51:C54)</f>
        <v>1559829.04</v>
      </c>
      <c r="D50" s="32">
        <f t="shared" si="36"/>
        <v>9706609.3100000005</v>
      </c>
      <c r="E50" s="32">
        <f t="shared" si="36"/>
        <v>11266438.350000001</v>
      </c>
      <c r="F50" s="32">
        <f t="shared" si="36"/>
        <v>1601944.4300000002</v>
      </c>
      <c r="G50" s="32">
        <f t="shared" si="36"/>
        <v>0</v>
      </c>
      <c r="H50" s="32">
        <f t="shared" si="36"/>
        <v>1601944.4300000002</v>
      </c>
      <c r="I50" s="32">
        <f t="shared" si="36"/>
        <v>1677235.82</v>
      </c>
      <c r="J50" s="32">
        <f t="shared" si="36"/>
        <v>0</v>
      </c>
      <c r="K50" s="32">
        <f t="shared" si="36"/>
        <v>1677235.82</v>
      </c>
    </row>
    <row r="51" spans="1:12" x14ac:dyDescent="0.2">
      <c r="A51" s="31" t="s">
        <v>90</v>
      </c>
      <c r="B51" s="28" t="s">
        <v>91</v>
      </c>
      <c r="C51" s="32">
        <v>491478.05</v>
      </c>
      <c r="D51" s="36"/>
      <c r="E51" s="36">
        <f t="shared" ref="E51:E54" si="37">C51+D51</f>
        <v>491478.05</v>
      </c>
      <c r="F51" s="32">
        <v>504747.96</v>
      </c>
      <c r="G51" s="36"/>
      <c r="H51" s="36">
        <f t="shared" ref="H51:H54" si="38">F51+G51</f>
        <v>504747.96</v>
      </c>
      <c r="I51" s="32">
        <v>528471.11</v>
      </c>
      <c r="J51" s="36"/>
      <c r="K51" s="36">
        <f t="shared" si="5"/>
        <v>528471.11</v>
      </c>
    </row>
    <row r="52" spans="1:12" x14ac:dyDescent="0.2">
      <c r="A52" s="31" t="s">
        <v>92</v>
      </c>
      <c r="B52" s="28" t="s">
        <v>93</v>
      </c>
      <c r="C52" s="32">
        <v>421340.99</v>
      </c>
      <c r="D52" s="34"/>
      <c r="E52" s="36">
        <f t="shared" si="37"/>
        <v>421340.99</v>
      </c>
      <c r="F52" s="32">
        <v>432717.2</v>
      </c>
      <c r="G52" s="34"/>
      <c r="H52" s="36">
        <f t="shared" si="38"/>
        <v>432717.2</v>
      </c>
      <c r="I52" s="32">
        <v>453054.91</v>
      </c>
      <c r="J52" s="34"/>
      <c r="K52" s="36">
        <f t="shared" si="5"/>
        <v>453054.91</v>
      </c>
    </row>
    <row r="53" spans="1:12" x14ac:dyDescent="0.2">
      <c r="A53" s="31" t="s">
        <v>94</v>
      </c>
      <c r="B53" s="28" t="s">
        <v>95</v>
      </c>
      <c r="C53" s="32">
        <v>647010</v>
      </c>
      <c r="D53" s="36">
        <v>9706609.3100000005</v>
      </c>
      <c r="E53" s="36">
        <f t="shared" si="37"/>
        <v>10353619.310000001</v>
      </c>
      <c r="F53" s="32">
        <v>664479.27</v>
      </c>
      <c r="G53" s="36"/>
      <c r="H53" s="36">
        <f t="shared" si="38"/>
        <v>664479.27</v>
      </c>
      <c r="I53" s="32">
        <v>695709.8</v>
      </c>
      <c r="J53" s="36"/>
      <c r="K53" s="36">
        <f t="shared" si="5"/>
        <v>695709.8</v>
      </c>
    </row>
    <row r="54" spans="1:12" ht="24" hidden="1" x14ac:dyDescent="0.2">
      <c r="A54" s="31" t="s">
        <v>96</v>
      </c>
      <c r="B54" s="28" t="s">
        <v>97</v>
      </c>
      <c r="C54" s="32"/>
      <c r="D54" s="36"/>
      <c r="E54" s="36">
        <f t="shared" si="37"/>
        <v>0</v>
      </c>
      <c r="F54" s="32">
        <v>0</v>
      </c>
      <c r="G54" s="36">
        <v>0</v>
      </c>
      <c r="H54" s="36">
        <f t="shared" si="38"/>
        <v>0</v>
      </c>
      <c r="I54" s="32">
        <v>0</v>
      </c>
      <c r="J54" s="36">
        <v>0</v>
      </c>
      <c r="K54" s="36">
        <f t="shared" si="5"/>
        <v>0</v>
      </c>
    </row>
    <row r="55" spans="1:12" x14ac:dyDescent="0.2">
      <c r="A55" s="29" t="s">
        <v>98</v>
      </c>
      <c r="B55" s="26" t="s">
        <v>99</v>
      </c>
      <c r="C55" s="27">
        <f t="shared" ref="C55:K56" si="39">C56</f>
        <v>651532.76</v>
      </c>
      <c r="D55" s="27">
        <f t="shared" si="39"/>
        <v>390901.75</v>
      </c>
      <c r="E55" s="27">
        <f t="shared" si="39"/>
        <v>1042434.51</v>
      </c>
      <c r="F55" s="27">
        <f t="shared" si="39"/>
        <v>679462.18</v>
      </c>
      <c r="G55" s="27">
        <f t="shared" si="39"/>
        <v>0</v>
      </c>
      <c r="H55" s="27">
        <f t="shared" si="39"/>
        <v>679462.18</v>
      </c>
      <c r="I55" s="27">
        <f t="shared" si="39"/>
        <v>679462.18</v>
      </c>
      <c r="J55" s="27">
        <f t="shared" si="39"/>
        <v>0</v>
      </c>
      <c r="K55" s="27">
        <f t="shared" si="39"/>
        <v>679462.18</v>
      </c>
    </row>
    <row r="56" spans="1:12" x14ac:dyDescent="0.2">
      <c r="A56" s="31" t="s">
        <v>100</v>
      </c>
      <c r="B56" s="28" t="s">
        <v>101</v>
      </c>
      <c r="C56" s="32">
        <f t="shared" si="39"/>
        <v>651532.76</v>
      </c>
      <c r="D56" s="32">
        <f t="shared" si="39"/>
        <v>390901.75</v>
      </c>
      <c r="E56" s="32">
        <f t="shared" si="39"/>
        <v>1042434.51</v>
      </c>
      <c r="F56" s="32">
        <f t="shared" si="39"/>
        <v>679462.18</v>
      </c>
      <c r="G56" s="32">
        <f t="shared" si="39"/>
        <v>0</v>
      </c>
      <c r="H56" s="32">
        <f t="shared" si="39"/>
        <v>679462.18</v>
      </c>
      <c r="I56" s="32">
        <f t="shared" si="39"/>
        <v>679462.18</v>
      </c>
      <c r="J56" s="32">
        <f t="shared" si="39"/>
        <v>0</v>
      </c>
      <c r="K56" s="32">
        <f t="shared" si="39"/>
        <v>679462.18</v>
      </c>
    </row>
    <row r="57" spans="1:12" x14ac:dyDescent="0.2">
      <c r="A57" s="31" t="s">
        <v>102</v>
      </c>
      <c r="B57" s="28" t="s">
        <v>103</v>
      </c>
      <c r="C57" s="32">
        <v>651532.76</v>
      </c>
      <c r="D57" s="34">
        <v>390901.75</v>
      </c>
      <c r="E57" s="36">
        <f t="shared" ref="E57" si="40">C57+D57</f>
        <v>1042434.51</v>
      </c>
      <c r="F57" s="32">
        <v>679462.18</v>
      </c>
      <c r="G57" s="34">
        <v>0</v>
      </c>
      <c r="H57" s="36">
        <f t="shared" ref="H57" si="41">F57+G57</f>
        <v>679462.18</v>
      </c>
      <c r="I57" s="32">
        <v>679462.18</v>
      </c>
      <c r="J57" s="34">
        <v>0</v>
      </c>
      <c r="K57" s="36">
        <f t="shared" si="5"/>
        <v>679462.18</v>
      </c>
    </row>
    <row r="58" spans="1:12" x14ac:dyDescent="0.2">
      <c r="A58" s="29" t="s">
        <v>104</v>
      </c>
      <c r="B58" s="26" t="s">
        <v>105</v>
      </c>
      <c r="C58" s="27">
        <f t="shared" ref="C58:K58" si="42">C59</f>
        <v>4141476.28</v>
      </c>
      <c r="D58" s="27">
        <f t="shared" si="42"/>
        <v>858523.72</v>
      </c>
      <c r="E58" s="27">
        <f t="shared" si="42"/>
        <v>5000000</v>
      </c>
      <c r="F58" s="27">
        <f t="shared" si="42"/>
        <v>4307135.33</v>
      </c>
      <c r="G58" s="27">
        <f t="shared" si="42"/>
        <v>0</v>
      </c>
      <c r="H58" s="27">
        <f t="shared" si="42"/>
        <v>4307135.33</v>
      </c>
      <c r="I58" s="27">
        <f t="shared" si="42"/>
        <v>4307135.33</v>
      </c>
      <c r="J58" s="27">
        <f t="shared" si="42"/>
        <v>0</v>
      </c>
      <c r="K58" s="27">
        <f t="shared" si="42"/>
        <v>4307135.33</v>
      </c>
    </row>
    <row r="59" spans="1:12" ht="36" x14ac:dyDescent="0.2">
      <c r="A59" s="31" t="s">
        <v>106</v>
      </c>
      <c r="B59" s="28" t="s">
        <v>107</v>
      </c>
      <c r="C59" s="32">
        <f t="shared" ref="C59:K59" si="43">C60+C61</f>
        <v>4141476.28</v>
      </c>
      <c r="D59" s="32">
        <f t="shared" si="43"/>
        <v>858523.72</v>
      </c>
      <c r="E59" s="32">
        <f t="shared" si="43"/>
        <v>5000000</v>
      </c>
      <c r="F59" s="32">
        <f t="shared" si="43"/>
        <v>4307135.33</v>
      </c>
      <c r="G59" s="32">
        <f t="shared" si="43"/>
        <v>0</v>
      </c>
      <c r="H59" s="32">
        <f t="shared" si="43"/>
        <v>4307135.33</v>
      </c>
      <c r="I59" s="32">
        <f t="shared" si="43"/>
        <v>4307135.33</v>
      </c>
      <c r="J59" s="32">
        <f t="shared" si="43"/>
        <v>0</v>
      </c>
      <c r="K59" s="32">
        <f t="shared" si="43"/>
        <v>4307135.33</v>
      </c>
    </row>
    <row r="60" spans="1:12" ht="48" x14ac:dyDescent="0.2">
      <c r="A60" s="33" t="s">
        <v>108</v>
      </c>
      <c r="B60" s="28" t="s">
        <v>109</v>
      </c>
      <c r="C60" s="32">
        <v>4141476.28</v>
      </c>
      <c r="D60" s="36">
        <v>858523.72</v>
      </c>
      <c r="E60" s="36">
        <f t="shared" ref="E60:E61" si="44">C60+D60</f>
        <v>5000000</v>
      </c>
      <c r="F60" s="32">
        <v>4307135.33</v>
      </c>
      <c r="G60" s="36"/>
      <c r="H60" s="36">
        <f t="shared" ref="H60:H61" si="45">F60+G60</f>
        <v>4307135.33</v>
      </c>
      <c r="I60" s="32">
        <v>4307135.33</v>
      </c>
      <c r="J60" s="36"/>
      <c r="K60" s="36">
        <f t="shared" si="5"/>
        <v>4307135.33</v>
      </c>
    </row>
    <row r="61" spans="1:12" ht="48" hidden="1" x14ac:dyDescent="0.2">
      <c r="A61" s="33" t="s">
        <v>110</v>
      </c>
      <c r="B61" s="28" t="s">
        <v>111</v>
      </c>
      <c r="C61" s="32"/>
      <c r="D61" s="36"/>
      <c r="E61" s="36">
        <f t="shared" si="44"/>
        <v>0</v>
      </c>
      <c r="F61" s="32">
        <v>0</v>
      </c>
      <c r="G61" s="36">
        <v>0</v>
      </c>
      <c r="H61" s="36">
        <f t="shared" si="45"/>
        <v>0</v>
      </c>
      <c r="I61" s="32">
        <v>0</v>
      </c>
      <c r="J61" s="36">
        <v>0</v>
      </c>
      <c r="K61" s="36">
        <f t="shared" si="5"/>
        <v>0</v>
      </c>
    </row>
    <row r="62" spans="1:12" x14ac:dyDescent="0.2">
      <c r="A62" s="29" t="s">
        <v>112</v>
      </c>
      <c r="B62" s="26" t="s">
        <v>113</v>
      </c>
      <c r="C62" s="27">
        <f>SUM(C63:C83)</f>
        <v>2728815.5700000003</v>
      </c>
      <c r="D62" s="27">
        <f t="shared" ref="D62:E62" si="46">SUM(D63:D83)</f>
        <v>1175056.79</v>
      </c>
      <c r="E62" s="27">
        <f t="shared" si="46"/>
        <v>3903872.3600000003</v>
      </c>
      <c r="F62" s="27">
        <f>SUM(F63:F83)</f>
        <v>2144076.52</v>
      </c>
      <c r="G62" s="27">
        <f t="shared" ref="G62:H62" si="47">SUM(G63:G83)</f>
        <v>0</v>
      </c>
      <c r="H62" s="27">
        <f t="shared" si="47"/>
        <v>2144076.52</v>
      </c>
      <c r="I62" s="27">
        <f>SUM(I63:I83)</f>
        <v>1895887.1600000001</v>
      </c>
      <c r="J62" s="27">
        <f t="shared" ref="J62:K62" si="48">SUM(J63:J83)</f>
        <v>0</v>
      </c>
      <c r="K62" s="27">
        <f t="shared" si="48"/>
        <v>1895887.1600000001</v>
      </c>
    </row>
    <row r="63" spans="1:12" ht="44.25" customHeight="1" x14ac:dyDescent="0.2">
      <c r="A63" s="33" t="s">
        <v>114</v>
      </c>
      <c r="B63" s="38" t="s">
        <v>115</v>
      </c>
      <c r="C63" s="32">
        <v>5472</v>
      </c>
      <c r="D63" s="32"/>
      <c r="E63" s="36">
        <f>C63+D63</f>
        <v>5472</v>
      </c>
      <c r="F63" s="32">
        <v>5802</v>
      </c>
      <c r="G63" s="32"/>
      <c r="H63" s="36">
        <f>F63+G63</f>
        <v>5802</v>
      </c>
      <c r="I63" s="32">
        <v>5710</v>
      </c>
      <c r="J63" s="32"/>
      <c r="K63" s="36">
        <f>I63+J63</f>
        <v>5710</v>
      </c>
    </row>
    <row r="64" spans="1:12" ht="48" x14ac:dyDescent="0.2">
      <c r="A64" s="33" t="s">
        <v>116</v>
      </c>
      <c r="B64" s="38" t="s">
        <v>117</v>
      </c>
      <c r="C64" s="32">
        <v>99750</v>
      </c>
      <c r="D64" s="34"/>
      <c r="E64" s="36">
        <f>C64+D64</f>
        <v>99750</v>
      </c>
      <c r="F64" s="32">
        <v>101083</v>
      </c>
      <c r="G64" s="34"/>
      <c r="H64" s="36">
        <f>F64+G64</f>
        <v>101083</v>
      </c>
      <c r="I64" s="32">
        <v>99665.95</v>
      </c>
      <c r="J64" s="34"/>
      <c r="K64" s="36">
        <f>I64+J64</f>
        <v>99665.95</v>
      </c>
    </row>
    <row r="65" spans="1:11" ht="48" x14ac:dyDescent="0.2">
      <c r="A65" s="33" t="s">
        <v>118</v>
      </c>
      <c r="B65" s="38" t="s">
        <v>119</v>
      </c>
      <c r="C65" s="32">
        <v>9627.2099999999991</v>
      </c>
      <c r="D65" s="34"/>
      <c r="E65" s="36">
        <f t="shared" ref="E65:E87" si="49">C65+D65</f>
        <v>9627.2099999999991</v>
      </c>
      <c r="F65" s="32">
        <v>9627.2099999999991</v>
      </c>
      <c r="G65" s="34"/>
      <c r="H65" s="36">
        <f t="shared" ref="H65:H83" si="50">F65+G65</f>
        <v>9627.2099999999991</v>
      </c>
      <c r="I65" s="32">
        <v>9627.2099999999991</v>
      </c>
      <c r="J65" s="34"/>
      <c r="K65" s="36">
        <f t="shared" ref="K65:K83" si="51">I65+J65</f>
        <v>9627.2099999999991</v>
      </c>
    </row>
    <row r="66" spans="1:11" ht="48" x14ac:dyDescent="0.2">
      <c r="A66" s="33" t="s">
        <v>120</v>
      </c>
      <c r="B66" s="38" t="s">
        <v>121</v>
      </c>
      <c r="C66" s="32">
        <v>42860</v>
      </c>
      <c r="D66" s="34"/>
      <c r="E66" s="36">
        <f t="shared" si="49"/>
        <v>42860</v>
      </c>
      <c r="F66" s="32">
        <v>42860</v>
      </c>
      <c r="G66" s="34"/>
      <c r="H66" s="36">
        <f t="shared" si="50"/>
        <v>42860</v>
      </c>
      <c r="I66" s="32">
        <v>42860</v>
      </c>
      <c r="J66" s="34"/>
      <c r="K66" s="36">
        <f t="shared" si="51"/>
        <v>42860</v>
      </c>
    </row>
    <row r="67" spans="1:11" ht="36" x14ac:dyDescent="0.2">
      <c r="A67" s="33" t="s">
        <v>122</v>
      </c>
      <c r="B67" s="38" t="s">
        <v>123</v>
      </c>
      <c r="C67" s="32">
        <v>9480</v>
      </c>
      <c r="D67" s="34"/>
      <c r="E67" s="36">
        <f t="shared" si="49"/>
        <v>9480</v>
      </c>
      <c r="F67" s="32">
        <v>9480</v>
      </c>
      <c r="G67" s="34"/>
      <c r="H67" s="36">
        <f t="shared" si="50"/>
        <v>9480</v>
      </c>
      <c r="I67" s="32">
        <v>9480</v>
      </c>
      <c r="J67" s="34"/>
      <c r="K67" s="36">
        <f t="shared" si="51"/>
        <v>9480</v>
      </c>
    </row>
    <row r="68" spans="1:11" ht="41.25" customHeight="1" x14ac:dyDescent="0.2">
      <c r="A68" s="33" t="s">
        <v>124</v>
      </c>
      <c r="B68" s="38" t="s">
        <v>125</v>
      </c>
      <c r="C68" s="32">
        <v>6320</v>
      </c>
      <c r="D68" s="34"/>
      <c r="E68" s="36">
        <f t="shared" si="49"/>
        <v>6320</v>
      </c>
      <c r="F68" s="32">
        <v>6320</v>
      </c>
      <c r="G68" s="34"/>
      <c r="H68" s="36">
        <f t="shared" si="50"/>
        <v>6320</v>
      </c>
      <c r="I68" s="32">
        <v>6320</v>
      </c>
      <c r="J68" s="34"/>
      <c r="K68" s="36">
        <f t="shared" si="51"/>
        <v>6320</v>
      </c>
    </row>
    <row r="69" spans="1:11" ht="48" x14ac:dyDescent="0.2">
      <c r="A69" s="33" t="s">
        <v>126</v>
      </c>
      <c r="B69" s="38" t="s">
        <v>127</v>
      </c>
      <c r="C69" s="32">
        <v>171440</v>
      </c>
      <c r="D69" s="34"/>
      <c r="E69" s="36">
        <f t="shared" si="49"/>
        <v>171440</v>
      </c>
      <c r="F69" s="32">
        <v>171440</v>
      </c>
      <c r="G69" s="34"/>
      <c r="H69" s="36">
        <f t="shared" si="50"/>
        <v>171440</v>
      </c>
      <c r="I69" s="32">
        <v>171440</v>
      </c>
      <c r="J69" s="34"/>
      <c r="K69" s="36">
        <f t="shared" si="51"/>
        <v>171440</v>
      </c>
    </row>
    <row r="70" spans="1:11" ht="60" x14ac:dyDescent="0.2">
      <c r="A70" s="33" t="s">
        <v>128</v>
      </c>
      <c r="B70" s="38" t="s">
        <v>129</v>
      </c>
      <c r="C70" s="32">
        <v>21350</v>
      </c>
      <c r="D70" s="34"/>
      <c r="E70" s="36">
        <f t="shared" si="49"/>
        <v>21350</v>
      </c>
      <c r="F70" s="32">
        <v>21350</v>
      </c>
      <c r="G70" s="34"/>
      <c r="H70" s="36">
        <f t="shared" si="50"/>
        <v>21350</v>
      </c>
      <c r="I70" s="32">
        <v>21350</v>
      </c>
      <c r="J70" s="34"/>
      <c r="K70" s="36">
        <f t="shared" si="51"/>
        <v>21350</v>
      </c>
    </row>
    <row r="71" spans="1:11" ht="60" hidden="1" x14ac:dyDescent="0.2">
      <c r="A71" s="33" t="s">
        <v>130</v>
      </c>
      <c r="B71" s="38" t="s">
        <v>131</v>
      </c>
      <c r="C71" s="32"/>
      <c r="D71" s="34"/>
      <c r="E71" s="36">
        <f t="shared" si="49"/>
        <v>0</v>
      </c>
      <c r="F71" s="32"/>
      <c r="G71" s="34"/>
      <c r="H71" s="36">
        <f t="shared" si="50"/>
        <v>0</v>
      </c>
      <c r="I71" s="32"/>
      <c r="J71" s="34"/>
      <c r="K71" s="36">
        <f t="shared" si="51"/>
        <v>0</v>
      </c>
    </row>
    <row r="72" spans="1:11" ht="108" hidden="1" x14ac:dyDescent="0.2">
      <c r="A72" s="33" t="s">
        <v>132</v>
      </c>
      <c r="B72" s="38" t="s">
        <v>133</v>
      </c>
      <c r="C72" s="32"/>
      <c r="D72" s="34"/>
      <c r="E72" s="36">
        <f t="shared" si="49"/>
        <v>0</v>
      </c>
      <c r="F72" s="32"/>
      <c r="G72" s="34"/>
      <c r="H72" s="36">
        <f t="shared" si="50"/>
        <v>0</v>
      </c>
      <c r="I72" s="32"/>
      <c r="J72" s="34"/>
      <c r="K72" s="36">
        <f t="shared" si="51"/>
        <v>0</v>
      </c>
    </row>
    <row r="73" spans="1:11" ht="48" x14ac:dyDescent="0.2">
      <c r="A73" s="33" t="s">
        <v>134</v>
      </c>
      <c r="B73" s="38" t="s">
        <v>135</v>
      </c>
      <c r="C73" s="32">
        <v>12280</v>
      </c>
      <c r="D73" s="34"/>
      <c r="E73" s="36">
        <f t="shared" si="49"/>
        <v>12280</v>
      </c>
      <c r="F73" s="32">
        <v>12280</v>
      </c>
      <c r="G73" s="34"/>
      <c r="H73" s="36">
        <f t="shared" si="50"/>
        <v>12280</v>
      </c>
      <c r="I73" s="32">
        <v>12280</v>
      </c>
      <c r="J73" s="34"/>
      <c r="K73" s="36">
        <f t="shared" si="51"/>
        <v>12280</v>
      </c>
    </row>
    <row r="74" spans="1:11" ht="43.5" customHeight="1" x14ac:dyDescent="0.2">
      <c r="A74" s="33" t="s">
        <v>136</v>
      </c>
      <c r="B74" s="38" t="s">
        <v>137</v>
      </c>
      <c r="C74" s="32">
        <v>92570</v>
      </c>
      <c r="D74" s="34"/>
      <c r="E74" s="36">
        <f t="shared" si="49"/>
        <v>92570</v>
      </c>
      <c r="F74" s="32">
        <v>92570</v>
      </c>
      <c r="G74" s="34"/>
      <c r="H74" s="36">
        <f t="shared" si="50"/>
        <v>92570</v>
      </c>
      <c r="I74" s="32">
        <v>92570</v>
      </c>
      <c r="J74" s="34"/>
      <c r="K74" s="36">
        <f t="shared" si="51"/>
        <v>92570</v>
      </c>
    </row>
    <row r="75" spans="1:11" ht="39.75" customHeight="1" x14ac:dyDescent="0.2">
      <c r="A75" s="42" t="s">
        <v>138</v>
      </c>
      <c r="B75" s="43" t="s">
        <v>139</v>
      </c>
      <c r="C75" s="32">
        <v>300000</v>
      </c>
      <c r="D75" s="34"/>
      <c r="E75" s="36">
        <f t="shared" si="49"/>
        <v>300000</v>
      </c>
      <c r="F75" s="32">
        <v>300000</v>
      </c>
      <c r="G75" s="34"/>
      <c r="H75" s="36">
        <f t="shared" si="50"/>
        <v>300000</v>
      </c>
      <c r="I75" s="32">
        <v>300000</v>
      </c>
      <c r="J75" s="34"/>
      <c r="K75" s="36">
        <f t="shared" si="51"/>
        <v>300000</v>
      </c>
    </row>
    <row r="76" spans="1:11" ht="48" x14ac:dyDescent="0.2">
      <c r="A76" s="33" t="s">
        <v>140</v>
      </c>
      <c r="B76" s="38" t="s">
        <v>141</v>
      </c>
      <c r="C76" s="32">
        <v>314925</v>
      </c>
      <c r="D76" s="34"/>
      <c r="E76" s="36">
        <f t="shared" si="49"/>
        <v>314925</v>
      </c>
      <c r="F76" s="32">
        <v>315736</v>
      </c>
      <c r="G76" s="34"/>
      <c r="H76" s="36">
        <f t="shared" si="50"/>
        <v>315736</v>
      </c>
      <c r="I76" s="32">
        <v>314734</v>
      </c>
      <c r="J76" s="34"/>
      <c r="K76" s="36">
        <f t="shared" si="51"/>
        <v>314734</v>
      </c>
    </row>
    <row r="77" spans="1:11" ht="24" x14ac:dyDescent="0.2">
      <c r="A77" s="33" t="s">
        <v>142</v>
      </c>
      <c r="B77" s="38" t="s">
        <v>143</v>
      </c>
      <c r="C77" s="32">
        <v>300000</v>
      </c>
      <c r="D77" s="34"/>
      <c r="E77" s="36">
        <f t="shared" si="49"/>
        <v>300000</v>
      </c>
      <c r="F77" s="32">
        <v>300000</v>
      </c>
      <c r="G77" s="34"/>
      <c r="H77" s="36">
        <f t="shared" si="50"/>
        <v>300000</v>
      </c>
      <c r="I77" s="32">
        <v>300000</v>
      </c>
      <c r="J77" s="34"/>
      <c r="K77" s="36">
        <f t="shared" si="51"/>
        <v>300000</v>
      </c>
    </row>
    <row r="78" spans="1:11" ht="39.75" hidden="1" customHeight="1" x14ac:dyDescent="0.2">
      <c r="A78" s="40" t="s">
        <v>144</v>
      </c>
      <c r="B78" s="28" t="s">
        <v>145</v>
      </c>
      <c r="C78" s="32"/>
      <c r="D78" s="34"/>
      <c r="E78" s="36">
        <f t="shared" si="49"/>
        <v>0</v>
      </c>
      <c r="F78" s="32">
        <v>0</v>
      </c>
      <c r="G78" s="34"/>
      <c r="H78" s="36">
        <f t="shared" si="50"/>
        <v>0</v>
      </c>
      <c r="I78" s="32">
        <v>0</v>
      </c>
      <c r="J78" s="34"/>
      <c r="K78" s="36">
        <f t="shared" si="51"/>
        <v>0</v>
      </c>
    </row>
    <row r="79" spans="1:11" ht="36" x14ac:dyDescent="0.2">
      <c r="A79" s="40" t="s">
        <v>146</v>
      </c>
      <c r="B79" s="44" t="s">
        <v>147</v>
      </c>
      <c r="C79" s="32">
        <v>851105.43</v>
      </c>
      <c r="D79" s="34">
        <v>647392.42000000004</v>
      </c>
      <c r="E79" s="36">
        <f t="shared" si="49"/>
        <v>1498497.85</v>
      </c>
      <c r="F79" s="32">
        <v>480000</v>
      </c>
      <c r="G79" s="34"/>
      <c r="H79" s="36">
        <f t="shared" si="50"/>
        <v>480000</v>
      </c>
      <c r="I79" s="32">
        <v>480000</v>
      </c>
      <c r="J79" s="34"/>
      <c r="K79" s="36">
        <f t="shared" si="51"/>
        <v>480000</v>
      </c>
    </row>
    <row r="80" spans="1:11" ht="40.5" customHeight="1" x14ac:dyDescent="0.2">
      <c r="A80" s="33" t="s">
        <v>148</v>
      </c>
      <c r="B80" s="28" t="s">
        <v>149</v>
      </c>
      <c r="C80" s="32"/>
      <c r="D80" s="36">
        <v>300000</v>
      </c>
      <c r="E80" s="36">
        <f t="shared" si="49"/>
        <v>300000</v>
      </c>
      <c r="F80" s="32">
        <v>245678.31</v>
      </c>
      <c r="G80" s="36">
        <v>0</v>
      </c>
      <c r="H80" s="36">
        <f t="shared" si="50"/>
        <v>245678.31</v>
      </c>
      <c r="I80" s="32"/>
      <c r="J80" s="36"/>
      <c r="K80" s="36">
        <f t="shared" si="51"/>
        <v>0</v>
      </c>
    </row>
    <row r="81" spans="1:11" ht="72" x14ac:dyDescent="0.2">
      <c r="A81" s="33" t="s">
        <v>150</v>
      </c>
      <c r="B81" s="28" t="s">
        <v>151</v>
      </c>
      <c r="C81" s="32">
        <v>10000</v>
      </c>
      <c r="D81" s="34"/>
      <c r="E81" s="36">
        <f t="shared" si="49"/>
        <v>10000</v>
      </c>
      <c r="F81" s="32">
        <v>10000</v>
      </c>
      <c r="G81" s="34"/>
      <c r="H81" s="36">
        <f t="shared" si="50"/>
        <v>10000</v>
      </c>
      <c r="I81" s="32">
        <v>10000</v>
      </c>
      <c r="J81" s="34"/>
      <c r="K81" s="36">
        <f t="shared" si="51"/>
        <v>10000</v>
      </c>
    </row>
    <row r="82" spans="1:11" ht="37.5" customHeight="1" x14ac:dyDescent="0.2">
      <c r="A82" s="45" t="s">
        <v>152</v>
      </c>
      <c r="B82" s="43" t="s">
        <v>153</v>
      </c>
      <c r="C82" s="32">
        <v>464635.93</v>
      </c>
      <c r="D82" s="34">
        <v>227664.37</v>
      </c>
      <c r="E82" s="36">
        <f t="shared" si="49"/>
        <v>692300.3</v>
      </c>
      <c r="F82" s="32">
        <v>2850</v>
      </c>
      <c r="G82" s="34"/>
      <c r="H82" s="36">
        <f t="shared" si="50"/>
        <v>2850</v>
      </c>
      <c r="I82" s="32">
        <v>2850</v>
      </c>
      <c r="J82" s="34"/>
      <c r="K82" s="36">
        <f t="shared" si="51"/>
        <v>2850</v>
      </c>
    </row>
    <row r="83" spans="1:11" ht="37.5" customHeight="1" x14ac:dyDescent="0.2">
      <c r="A83" s="45" t="s">
        <v>154</v>
      </c>
      <c r="B83" s="43" t="s">
        <v>155</v>
      </c>
      <c r="C83" s="32">
        <v>17000</v>
      </c>
      <c r="D83" s="34"/>
      <c r="E83" s="36">
        <f t="shared" si="49"/>
        <v>17000</v>
      </c>
      <c r="F83" s="32">
        <v>17000</v>
      </c>
      <c r="G83" s="34"/>
      <c r="H83" s="36">
        <f t="shared" si="50"/>
        <v>17000</v>
      </c>
      <c r="I83" s="32">
        <v>17000</v>
      </c>
      <c r="J83" s="34"/>
      <c r="K83" s="36">
        <f t="shared" si="51"/>
        <v>17000</v>
      </c>
    </row>
    <row r="84" spans="1:11" x14ac:dyDescent="0.2">
      <c r="A84" s="33" t="s">
        <v>156</v>
      </c>
      <c r="B84" s="26" t="s">
        <v>157</v>
      </c>
      <c r="C84" s="27">
        <f>C87+C85</f>
        <v>1047630.97</v>
      </c>
      <c r="D84" s="27">
        <f t="shared" ref="D84:K84" si="52">D87+D85</f>
        <v>572236</v>
      </c>
      <c r="E84" s="27">
        <f t="shared" si="52"/>
        <v>1619866.97</v>
      </c>
      <c r="F84" s="27">
        <f t="shared" si="52"/>
        <v>0</v>
      </c>
      <c r="G84" s="27">
        <f t="shared" si="52"/>
        <v>0</v>
      </c>
      <c r="H84" s="27">
        <f t="shared" si="52"/>
        <v>0</v>
      </c>
      <c r="I84" s="27">
        <f t="shared" si="52"/>
        <v>0</v>
      </c>
      <c r="J84" s="27">
        <f t="shared" si="52"/>
        <v>0</v>
      </c>
      <c r="K84" s="27">
        <f t="shared" si="52"/>
        <v>0</v>
      </c>
    </row>
    <row r="85" spans="1:11" hidden="1" x14ac:dyDescent="0.2">
      <c r="A85" s="33" t="s">
        <v>158</v>
      </c>
      <c r="B85" s="28" t="s">
        <v>159</v>
      </c>
      <c r="C85" s="32">
        <f>C86</f>
        <v>0</v>
      </c>
      <c r="D85" s="32">
        <f t="shared" ref="D85:K85" si="53">D86</f>
        <v>0</v>
      </c>
      <c r="E85" s="32">
        <f t="shared" si="53"/>
        <v>0</v>
      </c>
      <c r="F85" s="32">
        <f t="shared" si="53"/>
        <v>0</v>
      </c>
      <c r="G85" s="32">
        <f t="shared" si="53"/>
        <v>0</v>
      </c>
      <c r="H85" s="32">
        <f t="shared" si="53"/>
        <v>0</v>
      </c>
      <c r="I85" s="32">
        <f t="shared" si="53"/>
        <v>0</v>
      </c>
      <c r="J85" s="32">
        <f t="shared" si="53"/>
        <v>0</v>
      </c>
      <c r="K85" s="32">
        <f t="shared" si="53"/>
        <v>0</v>
      </c>
    </row>
    <row r="86" spans="1:11" hidden="1" x14ac:dyDescent="0.2">
      <c r="A86" s="33" t="s">
        <v>160</v>
      </c>
      <c r="B86" s="28" t="s">
        <v>161</v>
      </c>
      <c r="C86" s="32"/>
      <c r="D86" s="32"/>
      <c r="E86" s="36">
        <f t="shared" si="49"/>
        <v>0</v>
      </c>
      <c r="F86" s="32"/>
      <c r="G86" s="32"/>
      <c r="H86" s="32"/>
      <c r="I86" s="32"/>
      <c r="J86" s="32"/>
      <c r="K86" s="32"/>
    </row>
    <row r="87" spans="1:11" x14ac:dyDescent="0.2">
      <c r="A87" s="33" t="s">
        <v>162</v>
      </c>
      <c r="B87" s="28" t="s">
        <v>163</v>
      </c>
      <c r="C87" s="32">
        <f>C88</f>
        <v>1047630.97</v>
      </c>
      <c r="D87" s="32">
        <f>D88</f>
        <v>572236</v>
      </c>
      <c r="E87" s="36">
        <f t="shared" si="49"/>
        <v>1619866.97</v>
      </c>
      <c r="F87" s="32"/>
      <c r="G87" s="32"/>
      <c r="H87" s="36">
        <f>F87+G87</f>
        <v>0</v>
      </c>
      <c r="I87" s="32"/>
      <c r="J87" s="32"/>
      <c r="K87" s="36">
        <f>I87+J87</f>
        <v>0</v>
      </c>
    </row>
    <row r="88" spans="1:11" x14ac:dyDescent="0.2">
      <c r="A88" s="33" t="s">
        <v>164</v>
      </c>
      <c r="B88" s="28" t="s">
        <v>165</v>
      </c>
      <c r="C88" s="34">
        <v>1047630.97</v>
      </c>
      <c r="D88" s="34">
        <v>572236</v>
      </c>
      <c r="E88" s="36">
        <f>C88+D88</f>
        <v>1619866.97</v>
      </c>
      <c r="F88" s="34">
        <v>0</v>
      </c>
      <c r="G88" s="34">
        <v>0</v>
      </c>
      <c r="H88" s="36">
        <f>F88+G88</f>
        <v>0</v>
      </c>
      <c r="I88" s="34">
        <v>0</v>
      </c>
      <c r="J88" s="34">
        <v>0</v>
      </c>
      <c r="K88" s="36">
        <f>I88+J88</f>
        <v>0</v>
      </c>
    </row>
    <row r="89" spans="1:11" x14ac:dyDescent="0.2">
      <c r="A89" s="46" t="s">
        <v>166</v>
      </c>
      <c r="B89" s="47" t="s">
        <v>167</v>
      </c>
      <c r="C89" s="27">
        <f t="shared" ref="C89:K89" si="54">C90+C129+C132+C135+C139</f>
        <v>3252377685.4099998</v>
      </c>
      <c r="D89" s="27">
        <f t="shared" si="54"/>
        <v>155626200</v>
      </c>
      <c r="E89" s="27">
        <f t="shared" si="54"/>
        <v>3408003885.4099998</v>
      </c>
      <c r="F89" s="27">
        <f t="shared" si="54"/>
        <v>2624282825.71</v>
      </c>
      <c r="G89" s="27">
        <f t="shared" si="54"/>
        <v>0</v>
      </c>
      <c r="H89" s="27">
        <f t="shared" si="54"/>
        <v>2624282825.71</v>
      </c>
      <c r="I89" s="27">
        <f t="shared" si="54"/>
        <v>2547796548.04</v>
      </c>
      <c r="J89" s="27">
        <f t="shared" si="54"/>
        <v>-265900</v>
      </c>
      <c r="K89" s="27">
        <f t="shared" si="54"/>
        <v>2547530648.04</v>
      </c>
    </row>
    <row r="90" spans="1:11" ht="24" x14ac:dyDescent="0.2">
      <c r="A90" s="48" t="s">
        <v>168</v>
      </c>
      <c r="B90" s="49" t="s">
        <v>169</v>
      </c>
      <c r="C90" s="50">
        <f t="shared" ref="C90:K90" si="55">C91+C96+C113+C122</f>
        <v>3193955610.3499999</v>
      </c>
      <c r="D90" s="50">
        <f t="shared" si="55"/>
        <v>155626200</v>
      </c>
      <c r="E90" s="50">
        <f t="shared" si="55"/>
        <v>3349581810.3499999</v>
      </c>
      <c r="F90" s="50">
        <f t="shared" si="55"/>
        <v>2624282825.71</v>
      </c>
      <c r="G90" s="50">
        <f t="shared" si="55"/>
        <v>0</v>
      </c>
      <c r="H90" s="50">
        <f t="shared" si="55"/>
        <v>2624282825.71</v>
      </c>
      <c r="I90" s="50">
        <f t="shared" si="55"/>
        <v>2547796548.04</v>
      </c>
      <c r="J90" s="50">
        <f t="shared" si="55"/>
        <v>-265900</v>
      </c>
      <c r="K90" s="50">
        <f t="shared" si="55"/>
        <v>2547530648.04</v>
      </c>
    </row>
    <row r="91" spans="1:11" s="53" customFormat="1" x14ac:dyDescent="0.2">
      <c r="A91" s="48" t="s">
        <v>170</v>
      </c>
      <c r="B91" s="51" t="s">
        <v>171</v>
      </c>
      <c r="C91" s="52">
        <f>SUM(C92:C95)</f>
        <v>755993471</v>
      </c>
      <c r="D91" s="52">
        <f t="shared" ref="D91:K91" si="56">SUM(D92:D95)</f>
        <v>0</v>
      </c>
      <c r="E91" s="32">
        <f t="shared" si="56"/>
        <v>755993471</v>
      </c>
      <c r="F91" s="32">
        <f t="shared" si="56"/>
        <v>615945498</v>
      </c>
      <c r="G91" s="32">
        <f t="shared" si="56"/>
        <v>0</v>
      </c>
      <c r="H91" s="32">
        <f t="shared" si="56"/>
        <v>615945498</v>
      </c>
      <c r="I91" s="32">
        <f t="shared" si="56"/>
        <v>578394357</v>
      </c>
      <c r="J91" s="32">
        <f t="shared" si="56"/>
        <v>0</v>
      </c>
      <c r="K91" s="32">
        <f t="shared" si="56"/>
        <v>578394357</v>
      </c>
    </row>
    <row r="92" spans="1:11" s="53" customFormat="1" ht="28.5" customHeight="1" x14ac:dyDescent="0.2">
      <c r="A92" s="48" t="s">
        <v>172</v>
      </c>
      <c r="B92" s="51" t="s">
        <v>173</v>
      </c>
      <c r="C92" s="52">
        <v>266435471</v>
      </c>
      <c r="D92" s="52"/>
      <c r="E92" s="36">
        <f>C92+D92</f>
        <v>266435471</v>
      </c>
      <c r="F92" s="32">
        <v>254895498</v>
      </c>
      <c r="G92" s="32"/>
      <c r="H92" s="36">
        <f>F92+G92</f>
        <v>254895498</v>
      </c>
      <c r="I92" s="32">
        <v>231025357</v>
      </c>
      <c r="J92" s="32"/>
      <c r="K92" s="36">
        <f>I92+J92</f>
        <v>231025357</v>
      </c>
    </row>
    <row r="93" spans="1:11" s="53" customFormat="1" ht="18" hidden="1" customHeight="1" x14ac:dyDescent="0.2">
      <c r="A93" s="48" t="s">
        <v>174</v>
      </c>
      <c r="B93" s="51" t="s">
        <v>175</v>
      </c>
      <c r="C93" s="52"/>
      <c r="D93" s="52"/>
      <c r="E93" s="36">
        <f>C93+D93</f>
        <v>0</v>
      </c>
      <c r="F93" s="32"/>
      <c r="G93" s="32"/>
      <c r="H93" s="36"/>
      <c r="I93" s="32"/>
      <c r="J93" s="32"/>
      <c r="K93" s="36"/>
    </row>
    <row r="94" spans="1:11" s="53" customFormat="1" ht="25.5" customHeight="1" x14ac:dyDescent="0.2">
      <c r="A94" s="48" t="s">
        <v>176</v>
      </c>
      <c r="B94" s="51" t="s">
        <v>177</v>
      </c>
      <c r="C94" s="52">
        <v>489558000</v>
      </c>
      <c r="D94" s="54">
        <v>0</v>
      </c>
      <c r="E94" s="36">
        <f>C94+D94</f>
        <v>489558000</v>
      </c>
      <c r="F94" s="32">
        <v>361050000</v>
      </c>
      <c r="G94" s="34">
        <v>0</v>
      </c>
      <c r="H94" s="36">
        <f>F94+G94</f>
        <v>361050000</v>
      </c>
      <c r="I94" s="32">
        <v>347369000</v>
      </c>
      <c r="J94" s="34">
        <v>0</v>
      </c>
      <c r="K94" s="36">
        <f>I94+J94</f>
        <v>347369000</v>
      </c>
    </row>
    <row r="95" spans="1:11" s="53" customFormat="1" ht="25.5" hidden="1" customHeight="1" x14ac:dyDescent="0.2">
      <c r="A95" s="48" t="s">
        <v>178</v>
      </c>
      <c r="B95" s="51" t="s">
        <v>179</v>
      </c>
      <c r="C95" s="52"/>
      <c r="D95" s="54"/>
      <c r="E95" s="36">
        <f>C95+D95</f>
        <v>0</v>
      </c>
      <c r="F95" s="32"/>
      <c r="G95" s="34"/>
      <c r="H95" s="36"/>
      <c r="I95" s="32"/>
      <c r="J95" s="34"/>
      <c r="K95" s="36"/>
    </row>
    <row r="96" spans="1:11" x14ac:dyDescent="0.2">
      <c r="A96" s="48" t="s">
        <v>180</v>
      </c>
      <c r="B96" s="49" t="s">
        <v>181</v>
      </c>
      <c r="C96" s="32">
        <f t="shared" ref="C96:K96" si="57">SUM(C97:C112)</f>
        <v>861333513.31999993</v>
      </c>
      <c r="D96" s="32">
        <f t="shared" si="57"/>
        <v>0</v>
      </c>
      <c r="E96" s="32">
        <f t="shared" si="57"/>
        <v>861333513.31999993</v>
      </c>
      <c r="F96" s="32">
        <f t="shared" si="57"/>
        <v>369401883.69</v>
      </c>
      <c r="G96" s="32">
        <f t="shared" si="57"/>
        <v>0</v>
      </c>
      <c r="H96" s="32">
        <f t="shared" si="57"/>
        <v>369401883.69</v>
      </c>
      <c r="I96" s="32">
        <f t="shared" si="57"/>
        <v>250602304.28</v>
      </c>
      <c r="J96" s="32">
        <f t="shared" si="57"/>
        <v>-265900</v>
      </c>
      <c r="K96" s="32">
        <f t="shared" si="57"/>
        <v>250336404.28</v>
      </c>
    </row>
    <row r="97" spans="1:11" ht="28.5" hidden="1" customHeight="1" x14ac:dyDescent="0.2">
      <c r="A97" s="55" t="s">
        <v>182</v>
      </c>
      <c r="B97" s="51" t="s">
        <v>183</v>
      </c>
      <c r="C97" s="32"/>
      <c r="D97" s="32"/>
      <c r="E97" s="32">
        <f t="shared" ref="E97:E112" si="58">C97+D97</f>
        <v>0</v>
      </c>
      <c r="F97" s="32"/>
      <c r="G97" s="32"/>
      <c r="H97" s="32">
        <f t="shared" ref="H97:H112" si="59">F97+G97</f>
        <v>0</v>
      </c>
      <c r="I97" s="32">
        <v>0</v>
      </c>
      <c r="J97" s="32"/>
      <c r="K97" s="32">
        <f t="shared" ref="K97:K112" si="60">I97+J97</f>
        <v>0</v>
      </c>
    </row>
    <row r="98" spans="1:11" s="53" customFormat="1" ht="53.25" customHeight="1" x14ac:dyDescent="0.2">
      <c r="A98" s="48" t="s">
        <v>184</v>
      </c>
      <c r="B98" s="51" t="s">
        <v>185</v>
      </c>
      <c r="C98" s="52">
        <v>66437299.329999998</v>
      </c>
      <c r="D98" s="52"/>
      <c r="E98" s="32">
        <f t="shared" si="58"/>
        <v>66437299.329999998</v>
      </c>
      <c r="F98" s="32">
        <v>55364416.100000001</v>
      </c>
      <c r="G98" s="32"/>
      <c r="H98" s="32">
        <f t="shared" si="59"/>
        <v>55364416.100000001</v>
      </c>
      <c r="I98" s="32">
        <v>47059753.689999998</v>
      </c>
      <c r="J98" s="32"/>
      <c r="K98" s="32">
        <f t="shared" si="60"/>
        <v>47059753.689999998</v>
      </c>
    </row>
    <row r="99" spans="1:11" s="53" customFormat="1" ht="45" customHeight="1" x14ac:dyDescent="0.2">
      <c r="A99" s="48" t="s">
        <v>186</v>
      </c>
      <c r="B99" s="49" t="s">
        <v>187</v>
      </c>
      <c r="C99" s="52"/>
      <c r="D99" s="52"/>
      <c r="E99" s="36">
        <f>C99+D99</f>
        <v>0</v>
      </c>
      <c r="F99" s="32">
        <v>825900</v>
      </c>
      <c r="G99" s="32"/>
      <c r="H99" s="32">
        <f t="shared" si="59"/>
        <v>825900</v>
      </c>
      <c r="I99" s="32"/>
      <c r="J99" s="32"/>
      <c r="K99" s="36">
        <f>I99+J99</f>
        <v>0</v>
      </c>
    </row>
    <row r="100" spans="1:11" ht="14.25" hidden="1" customHeight="1" x14ac:dyDescent="0.2">
      <c r="A100" s="56" t="s">
        <v>188</v>
      </c>
      <c r="B100" s="57" t="s">
        <v>189</v>
      </c>
      <c r="C100" s="32"/>
      <c r="D100" s="32"/>
      <c r="E100" s="32">
        <f t="shared" si="58"/>
        <v>0</v>
      </c>
      <c r="F100" s="32"/>
      <c r="G100" s="32"/>
      <c r="H100" s="32">
        <f t="shared" si="59"/>
        <v>0</v>
      </c>
      <c r="I100" s="32"/>
      <c r="J100" s="32"/>
      <c r="K100" s="32">
        <f t="shared" si="60"/>
        <v>0</v>
      </c>
    </row>
    <row r="101" spans="1:11" ht="36" hidden="1" x14ac:dyDescent="0.2">
      <c r="A101" s="58" t="s">
        <v>190</v>
      </c>
      <c r="B101" s="59" t="s">
        <v>191</v>
      </c>
      <c r="C101" s="32"/>
      <c r="D101" s="32"/>
      <c r="E101" s="32">
        <f t="shared" si="58"/>
        <v>0</v>
      </c>
      <c r="F101" s="32"/>
      <c r="G101" s="32"/>
      <c r="H101" s="32">
        <f t="shared" si="59"/>
        <v>0</v>
      </c>
      <c r="I101" s="32"/>
      <c r="J101" s="32"/>
      <c r="K101" s="32">
        <f t="shared" si="60"/>
        <v>0</v>
      </c>
    </row>
    <row r="102" spans="1:11" ht="36" hidden="1" x14ac:dyDescent="0.2">
      <c r="A102" s="58" t="s">
        <v>192</v>
      </c>
      <c r="B102" s="59" t="s">
        <v>193</v>
      </c>
      <c r="C102" s="32"/>
      <c r="D102" s="32"/>
      <c r="E102" s="32">
        <f t="shared" si="58"/>
        <v>0</v>
      </c>
      <c r="F102" s="32"/>
      <c r="G102" s="32"/>
      <c r="H102" s="32">
        <f t="shared" si="59"/>
        <v>0</v>
      </c>
      <c r="I102" s="32"/>
      <c r="J102" s="32"/>
      <c r="K102" s="32">
        <f t="shared" si="60"/>
        <v>0</v>
      </c>
    </row>
    <row r="103" spans="1:11" ht="26.25" customHeight="1" x14ac:dyDescent="0.2">
      <c r="A103" s="58" t="s">
        <v>194</v>
      </c>
      <c r="B103" s="60" t="s">
        <v>195</v>
      </c>
      <c r="C103" s="32">
        <v>160296815</v>
      </c>
      <c r="D103" s="32"/>
      <c r="E103" s="32">
        <f t="shared" si="58"/>
        <v>160296815</v>
      </c>
      <c r="F103" s="32">
        <v>111911184</v>
      </c>
      <c r="G103" s="32"/>
      <c r="H103" s="32">
        <f t="shared" si="59"/>
        <v>111911184</v>
      </c>
      <c r="I103" s="32"/>
      <c r="J103" s="32"/>
      <c r="K103" s="32">
        <f t="shared" si="60"/>
        <v>0</v>
      </c>
    </row>
    <row r="104" spans="1:11" ht="39" customHeight="1" x14ac:dyDescent="0.2">
      <c r="A104" s="58" t="s">
        <v>196</v>
      </c>
      <c r="B104" s="59" t="s">
        <v>197</v>
      </c>
      <c r="C104" s="32">
        <v>64798700</v>
      </c>
      <c r="D104" s="32"/>
      <c r="E104" s="32">
        <f t="shared" si="58"/>
        <v>64798700</v>
      </c>
      <c r="F104" s="32">
        <v>64798700</v>
      </c>
      <c r="G104" s="32"/>
      <c r="H104" s="32">
        <f t="shared" si="59"/>
        <v>64798700</v>
      </c>
      <c r="I104" s="32">
        <v>64798700</v>
      </c>
      <c r="J104" s="32">
        <v>-265900</v>
      </c>
      <c r="K104" s="32">
        <f t="shared" si="60"/>
        <v>64532800</v>
      </c>
    </row>
    <row r="105" spans="1:11" ht="26.25" hidden="1" customHeight="1" x14ac:dyDescent="0.2">
      <c r="A105" s="58" t="s">
        <v>198</v>
      </c>
      <c r="B105" s="59" t="s">
        <v>199</v>
      </c>
      <c r="C105" s="32"/>
      <c r="D105" s="32"/>
      <c r="E105" s="32"/>
      <c r="F105" s="32">
        <v>0</v>
      </c>
      <c r="G105" s="32"/>
      <c r="H105" s="32">
        <f t="shared" si="59"/>
        <v>0</v>
      </c>
      <c r="I105" s="32"/>
      <c r="J105" s="32"/>
      <c r="K105" s="32"/>
    </row>
    <row r="106" spans="1:11" hidden="1" x14ac:dyDescent="0.2">
      <c r="A106" s="48" t="s">
        <v>200</v>
      </c>
      <c r="B106" s="49" t="s">
        <v>201</v>
      </c>
      <c r="C106" s="32"/>
      <c r="D106" s="32"/>
      <c r="E106" s="32">
        <f t="shared" si="58"/>
        <v>0</v>
      </c>
      <c r="F106" s="32"/>
      <c r="G106" s="32"/>
      <c r="H106" s="32">
        <f t="shared" si="59"/>
        <v>0</v>
      </c>
      <c r="I106" s="32">
        <v>0</v>
      </c>
      <c r="J106" s="32"/>
      <c r="K106" s="32">
        <f t="shared" si="60"/>
        <v>0</v>
      </c>
    </row>
    <row r="107" spans="1:11" x14ac:dyDescent="0.2">
      <c r="A107" s="48" t="s">
        <v>202</v>
      </c>
      <c r="B107" s="49" t="s">
        <v>203</v>
      </c>
      <c r="C107" s="32">
        <v>736071.04</v>
      </c>
      <c r="D107" s="32"/>
      <c r="E107" s="32">
        <f t="shared" si="58"/>
        <v>736071.04</v>
      </c>
      <c r="F107" s="32"/>
      <c r="G107" s="32"/>
      <c r="H107" s="32">
        <f t="shared" si="59"/>
        <v>0</v>
      </c>
      <c r="I107" s="32"/>
      <c r="J107" s="32"/>
      <c r="K107" s="32">
        <f t="shared" si="60"/>
        <v>0</v>
      </c>
    </row>
    <row r="108" spans="1:11" ht="39.75" hidden="1" customHeight="1" x14ac:dyDescent="0.2">
      <c r="A108" s="48" t="s">
        <v>204</v>
      </c>
      <c r="B108" s="51" t="s">
        <v>205</v>
      </c>
      <c r="C108" s="32"/>
      <c r="D108" s="32"/>
      <c r="E108" s="32">
        <f t="shared" si="58"/>
        <v>0</v>
      </c>
      <c r="F108" s="32"/>
      <c r="G108" s="32"/>
      <c r="H108" s="32">
        <f t="shared" si="59"/>
        <v>0</v>
      </c>
      <c r="I108" s="32"/>
      <c r="J108" s="32"/>
      <c r="K108" s="32">
        <f t="shared" si="60"/>
        <v>0</v>
      </c>
    </row>
    <row r="109" spans="1:11" ht="27" customHeight="1" x14ac:dyDescent="0.2">
      <c r="A109" s="48" t="s">
        <v>206</v>
      </c>
      <c r="B109" s="51" t="s">
        <v>207</v>
      </c>
      <c r="C109" s="32">
        <v>32859316.739999998</v>
      </c>
      <c r="D109" s="32"/>
      <c r="E109" s="36">
        <f t="shared" si="58"/>
        <v>32859316.739999998</v>
      </c>
      <c r="F109" s="32"/>
      <c r="G109" s="32"/>
      <c r="H109" s="32">
        <f t="shared" si="59"/>
        <v>0</v>
      </c>
      <c r="I109" s="32"/>
      <c r="J109" s="32"/>
      <c r="K109" s="32">
        <f t="shared" si="60"/>
        <v>0</v>
      </c>
    </row>
    <row r="110" spans="1:11" ht="27" customHeight="1" x14ac:dyDescent="0.2">
      <c r="A110" s="48" t="s">
        <v>208</v>
      </c>
      <c r="B110" s="51" t="s">
        <v>209</v>
      </c>
      <c r="C110" s="32">
        <v>1748085</v>
      </c>
      <c r="D110" s="32"/>
      <c r="E110" s="32">
        <f t="shared" si="58"/>
        <v>1748085</v>
      </c>
      <c r="F110" s="32"/>
      <c r="G110" s="32"/>
      <c r="H110" s="32">
        <f t="shared" si="59"/>
        <v>0</v>
      </c>
      <c r="I110" s="32"/>
      <c r="J110" s="32"/>
      <c r="K110" s="32">
        <f t="shared" si="60"/>
        <v>0</v>
      </c>
    </row>
    <row r="111" spans="1:11" ht="27" customHeight="1" x14ac:dyDescent="0.2">
      <c r="A111" s="48" t="s">
        <v>210</v>
      </c>
      <c r="B111" s="51" t="s">
        <v>211</v>
      </c>
      <c r="C111" s="32">
        <v>230757260.77000001</v>
      </c>
      <c r="D111" s="34"/>
      <c r="E111" s="36">
        <f>C111+D111</f>
        <v>230757260.77000001</v>
      </c>
      <c r="F111" s="32"/>
      <c r="G111" s="34"/>
      <c r="H111" s="36">
        <f>F111+G111</f>
        <v>0</v>
      </c>
      <c r="I111" s="32"/>
      <c r="J111" s="32"/>
      <c r="K111" s="32">
        <f t="shared" si="60"/>
        <v>0</v>
      </c>
    </row>
    <row r="112" spans="1:11" x14ac:dyDescent="0.2">
      <c r="A112" s="61" t="s">
        <v>212</v>
      </c>
      <c r="B112" s="49" t="s">
        <v>213</v>
      </c>
      <c r="C112" s="32">
        <v>303699965.44</v>
      </c>
      <c r="D112" s="34"/>
      <c r="E112" s="36">
        <f t="shared" si="58"/>
        <v>303699965.44</v>
      </c>
      <c r="F112" s="32">
        <v>136501683.59</v>
      </c>
      <c r="G112" s="34"/>
      <c r="H112" s="36">
        <f t="shared" si="59"/>
        <v>136501683.59</v>
      </c>
      <c r="I112" s="32">
        <v>138743850.59</v>
      </c>
      <c r="J112" s="34"/>
      <c r="K112" s="36">
        <f t="shared" si="60"/>
        <v>138743850.59</v>
      </c>
    </row>
    <row r="113" spans="1:11" s="53" customFormat="1" x14ac:dyDescent="0.2">
      <c r="A113" s="48" t="s">
        <v>214</v>
      </c>
      <c r="B113" s="51" t="s">
        <v>215</v>
      </c>
      <c r="C113" s="52">
        <f t="shared" ref="C113:K113" si="61">SUM(C114:C121)</f>
        <v>1465268004.53</v>
      </c>
      <c r="D113" s="52">
        <f t="shared" si="61"/>
        <v>0</v>
      </c>
      <c r="E113" s="32">
        <f t="shared" si="61"/>
        <v>1465268004.53</v>
      </c>
      <c r="F113" s="32">
        <f t="shared" si="61"/>
        <v>1576277744.02</v>
      </c>
      <c r="G113" s="32">
        <f t="shared" si="61"/>
        <v>0</v>
      </c>
      <c r="H113" s="32">
        <f t="shared" si="61"/>
        <v>1576277744.02</v>
      </c>
      <c r="I113" s="32">
        <f t="shared" si="61"/>
        <v>1656942186.76</v>
      </c>
      <c r="J113" s="32">
        <f t="shared" si="61"/>
        <v>0</v>
      </c>
      <c r="K113" s="32">
        <f t="shared" si="61"/>
        <v>1656942186.76</v>
      </c>
    </row>
    <row r="114" spans="1:11" s="53" customFormat="1" ht="26.25" customHeight="1" x14ac:dyDescent="0.2">
      <c r="A114" s="48" t="s">
        <v>216</v>
      </c>
      <c r="B114" s="62" t="s">
        <v>217</v>
      </c>
      <c r="C114" s="52">
        <v>89676719.900000006</v>
      </c>
      <c r="D114" s="52"/>
      <c r="E114" s="36">
        <f t="shared" ref="E114:E121" si="62">C114+D114</f>
        <v>89676719.900000006</v>
      </c>
      <c r="F114" s="32">
        <v>89522138.900000006</v>
      </c>
      <c r="G114" s="32"/>
      <c r="H114" s="36">
        <f t="shared" ref="H114:H121" si="63">F114+G114</f>
        <v>89522138.900000006</v>
      </c>
      <c r="I114" s="32">
        <v>89749191.900000006</v>
      </c>
      <c r="J114" s="32"/>
      <c r="K114" s="36">
        <f t="shared" ref="K114:K128" si="64">I114+J114</f>
        <v>89749191.900000006</v>
      </c>
    </row>
    <row r="115" spans="1:11" s="53" customFormat="1" ht="24.75" customHeight="1" x14ac:dyDescent="0.2">
      <c r="A115" s="63" t="s">
        <v>218</v>
      </c>
      <c r="B115" s="62" t="s">
        <v>219</v>
      </c>
      <c r="C115" s="52">
        <v>38723600</v>
      </c>
      <c r="D115" s="54">
        <v>0</v>
      </c>
      <c r="E115" s="36">
        <f t="shared" si="62"/>
        <v>38723600</v>
      </c>
      <c r="F115" s="32">
        <v>40278500</v>
      </c>
      <c r="G115" s="34">
        <v>0</v>
      </c>
      <c r="H115" s="36">
        <f t="shared" si="63"/>
        <v>40278500</v>
      </c>
      <c r="I115" s="32">
        <v>40917300</v>
      </c>
      <c r="J115" s="34">
        <v>0</v>
      </c>
      <c r="K115" s="36">
        <f t="shared" si="64"/>
        <v>40917300</v>
      </c>
    </row>
    <row r="116" spans="1:11" s="53" customFormat="1" ht="36" customHeight="1" x14ac:dyDescent="0.2">
      <c r="A116" s="63" t="s">
        <v>220</v>
      </c>
      <c r="B116" s="62" t="s">
        <v>221</v>
      </c>
      <c r="C116" s="52">
        <v>28707000</v>
      </c>
      <c r="D116" s="54"/>
      <c r="E116" s="36">
        <f t="shared" si="62"/>
        <v>28707000</v>
      </c>
      <c r="F116" s="32">
        <v>28707000</v>
      </c>
      <c r="G116" s="34"/>
      <c r="H116" s="36">
        <f t="shared" si="63"/>
        <v>28707000</v>
      </c>
      <c r="I116" s="32">
        <v>28707000</v>
      </c>
      <c r="J116" s="34"/>
      <c r="K116" s="36">
        <f t="shared" si="64"/>
        <v>28707000</v>
      </c>
    </row>
    <row r="117" spans="1:11" s="53" customFormat="1" ht="35.25" customHeight="1" x14ac:dyDescent="0.2">
      <c r="A117" s="63" t="s">
        <v>222</v>
      </c>
      <c r="B117" s="62" t="s">
        <v>223</v>
      </c>
      <c r="C117" s="52">
        <v>4075100</v>
      </c>
      <c r="D117" s="54"/>
      <c r="E117" s="36">
        <f t="shared" si="62"/>
        <v>4075100</v>
      </c>
      <c r="F117" s="32">
        <v>18337700</v>
      </c>
      <c r="G117" s="34"/>
      <c r="H117" s="36">
        <f t="shared" si="63"/>
        <v>18337700</v>
      </c>
      <c r="I117" s="32">
        <v>8150100</v>
      </c>
      <c r="J117" s="34"/>
      <c r="K117" s="36">
        <f t="shared" si="64"/>
        <v>8150100</v>
      </c>
    </row>
    <row r="118" spans="1:11" s="53" customFormat="1" ht="37.5" customHeight="1" x14ac:dyDescent="0.2">
      <c r="A118" s="63" t="s">
        <v>224</v>
      </c>
      <c r="B118" s="62" t="s">
        <v>225</v>
      </c>
      <c r="C118" s="52">
        <v>3127.35</v>
      </c>
      <c r="D118" s="54"/>
      <c r="E118" s="36">
        <f t="shared" si="62"/>
        <v>3127.35</v>
      </c>
      <c r="F118" s="32">
        <v>3300.29</v>
      </c>
      <c r="G118" s="34"/>
      <c r="H118" s="36">
        <f t="shared" si="63"/>
        <v>3300.29</v>
      </c>
      <c r="I118" s="32">
        <v>2954.41</v>
      </c>
      <c r="J118" s="34"/>
      <c r="K118" s="36">
        <f t="shared" si="64"/>
        <v>2954.41</v>
      </c>
    </row>
    <row r="119" spans="1:11" s="53" customFormat="1" hidden="1" x14ac:dyDescent="0.2">
      <c r="A119" s="56" t="s">
        <v>226</v>
      </c>
      <c r="B119" s="62" t="s">
        <v>227</v>
      </c>
      <c r="C119" s="52"/>
      <c r="D119" s="54"/>
      <c r="E119" s="36">
        <f t="shared" si="62"/>
        <v>0</v>
      </c>
      <c r="F119" s="32"/>
      <c r="G119" s="34"/>
      <c r="H119" s="36">
        <f t="shared" si="63"/>
        <v>0</v>
      </c>
      <c r="I119" s="32"/>
      <c r="J119" s="34"/>
      <c r="K119" s="36">
        <f t="shared" si="64"/>
        <v>0</v>
      </c>
    </row>
    <row r="120" spans="1:11" s="53" customFormat="1" ht="24.75" customHeight="1" x14ac:dyDescent="0.2">
      <c r="A120" s="63" t="s">
        <v>228</v>
      </c>
      <c r="B120" s="62" t="s">
        <v>229</v>
      </c>
      <c r="C120" s="52">
        <v>4371057.28</v>
      </c>
      <c r="D120" s="54"/>
      <c r="E120" s="36">
        <f t="shared" si="62"/>
        <v>4371057.28</v>
      </c>
      <c r="F120" s="32">
        <v>4623104.83</v>
      </c>
      <c r="G120" s="34"/>
      <c r="H120" s="36">
        <f t="shared" si="63"/>
        <v>4623104.83</v>
      </c>
      <c r="I120" s="32">
        <v>4804540.45</v>
      </c>
      <c r="J120" s="34"/>
      <c r="K120" s="36">
        <f t="shared" si="64"/>
        <v>4804540.45</v>
      </c>
    </row>
    <row r="121" spans="1:11" s="53" customFormat="1" x14ac:dyDescent="0.2">
      <c r="A121" s="63" t="s">
        <v>230</v>
      </c>
      <c r="B121" s="62" t="s">
        <v>231</v>
      </c>
      <c r="C121" s="52">
        <v>1299711400</v>
      </c>
      <c r="D121" s="54"/>
      <c r="E121" s="36">
        <f t="shared" si="62"/>
        <v>1299711400</v>
      </c>
      <c r="F121" s="32">
        <v>1394806000</v>
      </c>
      <c r="G121" s="34"/>
      <c r="H121" s="36">
        <f t="shared" si="63"/>
        <v>1394806000</v>
      </c>
      <c r="I121" s="32">
        <v>1484611100</v>
      </c>
      <c r="J121" s="34"/>
      <c r="K121" s="36">
        <f t="shared" si="64"/>
        <v>1484611100</v>
      </c>
    </row>
    <row r="122" spans="1:11" s="53" customFormat="1" ht="16.5" customHeight="1" x14ac:dyDescent="0.2">
      <c r="A122" s="64" t="s">
        <v>232</v>
      </c>
      <c r="B122" s="62" t="s">
        <v>233</v>
      </c>
      <c r="C122" s="52">
        <f>SUM(C123:C128)</f>
        <v>111360621.5</v>
      </c>
      <c r="D122" s="52">
        <f t="shared" ref="D122:K122" si="65">SUM(D123:D128)</f>
        <v>155626200</v>
      </c>
      <c r="E122" s="32">
        <f t="shared" si="65"/>
        <v>266986821.5</v>
      </c>
      <c r="F122" s="32">
        <f t="shared" si="65"/>
        <v>62657700</v>
      </c>
      <c r="G122" s="32">
        <f t="shared" si="65"/>
        <v>0</v>
      </c>
      <c r="H122" s="32">
        <f t="shared" si="65"/>
        <v>62657700</v>
      </c>
      <c r="I122" s="32">
        <f t="shared" si="65"/>
        <v>61857700</v>
      </c>
      <c r="J122" s="32">
        <f t="shared" si="65"/>
        <v>0</v>
      </c>
      <c r="K122" s="32">
        <f t="shared" si="65"/>
        <v>61857700</v>
      </c>
    </row>
    <row r="123" spans="1:11" s="53" customFormat="1" ht="37.5" customHeight="1" x14ac:dyDescent="0.2">
      <c r="A123" s="64" t="s">
        <v>234</v>
      </c>
      <c r="B123" s="62" t="s">
        <v>235</v>
      </c>
      <c r="C123" s="52">
        <v>6410600</v>
      </c>
      <c r="D123" s="52"/>
      <c r="E123" s="36">
        <f t="shared" ref="E123:E128" si="66">C123+D123</f>
        <v>6410600</v>
      </c>
      <c r="F123" s="32">
        <v>6319500</v>
      </c>
      <c r="G123" s="32"/>
      <c r="H123" s="36">
        <f t="shared" ref="H123:H128" si="67">F123+G123</f>
        <v>6319500</v>
      </c>
      <c r="I123" s="32">
        <v>6319500</v>
      </c>
      <c r="J123" s="32"/>
      <c r="K123" s="36">
        <f t="shared" ref="K123" si="68">I123+J123</f>
        <v>6319500</v>
      </c>
    </row>
    <row r="124" spans="1:11" s="53" customFormat="1" ht="36.75" customHeight="1" x14ac:dyDescent="0.2">
      <c r="A124" s="63" t="s">
        <v>236</v>
      </c>
      <c r="B124" s="62" t="s">
        <v>237</v>
      </c>
      <c r="C124" s="52">
        <v>55160500</v>
      </c>
      <c r="D124" s="54"/>
      <c r="E124" s="36">
        <f t="shared" si="66"/>
        <v>55160500</v>
      </c>
      <c r="F124" s="32">
        <v>55160500</v>
      </c>
      <c r="G124" s="34"/>
      <c r="H124" s="36">
        <f t="shared" si="67"/>
        <v>55160500</v>
      </c>
      <c r="I124" s="32">
        <v>55160500</v>
      </c>
      <c r="J124" s="34"/>
      <c r="K124" s="36">
        <f t="shared" si="64"/>
        <v>55160500</v>
      </c>
    </row>
    <row r="125" spans="1:11" s="53" customFormat="1" ht="30.75" hidden="1" customHeight="1" x14ac:dyDescent="0.2">
      <c r="A125" s="65" t="s">
        <v>238</v>
      </c>
      <c r="B125" s="62" t="s">
        <v>239</v>
      </c>
      <c r="C125" s="52">
        <v>0</v>
      </c>
      <c r="D125" s="54"/>
      <c r="E125" s="36">
        <f t="shared" si="66"/>
        <v>0</v>
      </c>
      <c r="F125" s="32">
        <v>0</v>
      </c>
      <c r="G125" s="34"/>
      <c r="H125" s="36">
        <f t="shared" si="67"/>
        <v>0</v>
      </c>
      <c r="I125" s="32">
        <v>0</v>
      </c>
      <c r="J125" s="34"/>
      <c r="K125" s="36">
        <f t="shared" si="64"/>
        <v>0</v>
      </c>
    </row>
    <row r="126" spans="1:11" s="53" customFormat="1" ht="36.75" hidden="1" customHeight="1" x14ac:dyDescent="0.2">
      <c r="A126" s="65" t="s">
        <v>240</v>
      </c>
      <c r="B126" s="62" t="s">
        <v>241</v>
      </c>
      <c r="C126" s="52">
        <v>0</v>
      </c>
      <c r="D126" s="54"/>
      <c r="E126" s="36">
        <f t="shared" si="66"/>
        <v>0</v>
      </c>
      <c r="F126" s="32"/>
      <c r="G126" s="34"/>
      <c r="H126" s="36"/>
      <c r="I126" s="32"/>
      <c r="J126" s="34"/>
      <c r="K126" s="36"/>
    </row>
    <row r="127" spans="1:11" s="53" customFormat="1" ht="27.75" hidden="1" customHeight="1" x14ac:dyDescent="0.2">
      <c r="A127" s="65" t="s">
        <v>242</v>
      </c>
      <c r="B127" s="62" t="s">
        <v>243</v>
      </c>
      <c r="C127" s="52">
        <v>0</v>
      </c>
      <c r="D127" s="54"/>
      <c r="E127" s="36">
        <f t="shared" si="66"/>
        <v>0</v>
      </c>
      <c r="F127" s="32">
        <v>0</v>
      </c>
      <c r="G127" s="34"/>
      <c r="H127" s="36">
        <f t="shared" si="67"/>
        <v>0</v>
      </c>
      <c r="I127" s="32">
        <v>0</v>
      </c>
      <c r="J127" s="34"/>
      <c r="K127" s="36">
        <f t="shared" si="64"/>
        <v>0</v>
      </c>
    </row>
    <row r="128" spans="1:11" s="53" customFormat="1" ht="18.75" customHeight="1" x14ac:dyDescent="0.2">
      <c r="A128" s="66" t="s">
        <v>244</v>
      </c>
      <c r="B128" s="38" t="s">
        <v>245</v>
      </c>
      <c r="C128" s="52">
        <v>49789521.5</v>
      </c>
      <c r="D128" s="34">
        <f>139867000+15759200</f>
        <v>155626200</v>
      </c>
      <c r="E128" s="36">
        <f t="shared" si="66"/>
        <v>205415721.5</v>
      </c>
      <c r="F128" s="32">
        <v>1177700</v>
      </c>
      <c r="G128" s="34"/>
      <c r="H128" s="36">
        <f t="shared" si="67"/>
        <v>1177700</v>
      </c>
      <c r="I128" s="32">
        <v>377700</v>
      </c>
      <c r="J128" s="34"/>
      <c r="K128" s="36">
        <f t="shared" si="64"/>
        <v>377700</v>
      </c>
    </row>
    <row r="129" spans="1:11" hidden="1" x14ac:dyDescent="0.2">
      <c r="A129" s="48" t="s">
        <v>246</v>
      </c>
      <c r="B129" s="49" t="s">
        <v>247</v>
      </c>
      <c r="C129" s="32">
        <f t="shared" ref="C129:K130" si="69">C130</f>
        <v>0</v>
      </c>
      <c r="D129" s="32">
        <f t="shared" si="69"/>
        <v>0</v>
      </c>
      <c r="E129" s="32">
        <f t="shared" si="69"/>
        <v>0</v>
      </c>
      <c r="F129" s="32">
        <f t="shared" si="69"/>
        <v>0</v>
      </c>
      <c r="G129" s="32">
        <f t="shared" si="69"/>
        <v>0</v>
      </c>
      <c r="H129" s="32">
        <f t="shared" si="69"/>
        <v>0</v>
      </c>
      <c r="I129" s="32">
        <f t="shared" si="69"/>
        <v>0</v>
      </c>
      <c r="J129" s="32">
        <f t="shared" si="69"/>
        <v>0</v>
      </c>
      <c r="K129" s="32">
        <f t="shared" si="69"/>
        <v>0</v>
      </c>
    </row>
    <row r="130" spans="1:11" hidden="1" x14ac:dyDescent="0.2">
      <c r="A130" s="63" t="s">
        <v>248</v>
      </c>
      <c r="B130" s="49" t="s">
        <v>249</v>
      </c>
      <c r="C130" s="32">
        <f t="shared" si="69"/>
        <v>0</v>
      </c>
      <c r="D130" s="32">
        <f t="shared" si="69"/>
        <v>0</v>
      </c>
      <c r="E130" s="32">
        <f t="shared" si="69"/>
        <v>0</v>
      </c>
      <c r="F130" s="32">
        <f t="shared" si="69"/>
        <v>0</v>
      </c>
      <c r="G130" s="32">
        <f t="shared" si="69"/>
        <v>0</v>
      </c>
      <c r="H130" s="32">
        <f t="shared" si="69"/>
        <v>0</v>
      </c>
      <c r="I130" s="32">
        <f t="shared" si="69"/>
        <v>0</v>
      </c>
      <c r="J130" s="32">
        <f t="shared" si="69"/>
        <v>0</v>
      </c>
      <c r="K130" s="32">
        <f t="shared" si="69"/>
        <v>0</v>
      </c>
    </row>
    <row r="131" spans="1:11" ht="11.25" hidden="1" customHeight="1" x14ac:dyDescent="0.2">
      <c r="A131" s="63" t="s">
        <v>250</v>
      </c>
      <c r="B131" s="49" t="s">
        <v>251</v>
      </c>
      <c r="C131" s="34"/>
      <c r="D131" s="34">
        <v>0</v>
      </c>
      <c r="E131" s="36">
        <f>C131+D131</f>
        <v>0</v>
      </c>
      <c r="F131" s="34"/>
      <c r="G131" s="34">
        <v>0</v>
      </c>
      <c r="H131" s="36">
        <f>F131+G131</f>
        <v>0</v>
      </c>
      <c r="I131" s="34"/>
      <c r="J131" s="34">
        <v>0</v>
      </c>
      <c r="K131" s="36">
        <f>I131+J131</f>
        <v>0</v>
      </c>
    </row>
    <row r="132" spans="1:11" hidden="1" x14ac:dyDescent="0.2">
      <c r="A132" s="48" t="s">
        <v>252</v>
      </c>
      <c r="B132" s="49" t="s">
        <v>253</v>
      </c>
      <c r="C132" s="32">
        <f t="shared" ref="C132:K133" si="70">C133</f>
        <v>0</v>
      </c>
      <c r="D132" s="32">
        <f t="shared" si="70"/>
        <v>0</v>
      </c>
      <c r="E132" s="32">
        <f t="shared" si="70"/>
        <v>0</v>
      </c>
      <c r="F132" s="32">
        <f t="shared" si="70"/>
        <v>0</v>
      </c>
      <c r="G132" s="32">
        <f t="shared" si="70"/>
        <v>0</v>
      </c>
      <c r="H132" s="32">
        <f t="shared" si="70"/>
        <v>0</v>
      </c>
      <c r="I132" s="32">
        <f t="shared" si="70"/>
        <v>0</v>
      </c>
      <c r="J132" s="32">
        <f t="shared" si="70"/>
        <v>0</v>
      </c>
      <c r="K132" s="32">
        <f t="shared" si="70"/>
        <v>0</v>
      </c>
    </row>
    <row r="133" spans="1:11" hidden="1" x14ac:dyDescent="0.2">
      <c r="A133" s="63" t="s">
        <v>254</v>
      </c>
      <c r="B133" s="49" t="s">
        <v>255</v>
      </c>
      <c r="C133" s="32">
        <f t="shared" si="70"/>
        <v>0</v>
      </c>
      <c r="D133" s="32">
        <f t="shared" si="70"/>
        <v>0</v>
      </c>
      <c r="E133" s="32">
        <f t="shared" si="70"/>
        <v>0</v>
      </c>
      <c r="F133" s="32">
        <f t="shared" si="70"/>
        <v>0</v>
      </c>
      <c r="G133" s="32">
        <f t="shared" si="70"/>
        <v>0</v>
      </c>
      <c r="H133" s="32">
        <f t="shared" si="70"/>
        <v>0</v>
      </c>
      <c r="I133" s="32">
        <f t="shared" si="70"/>
        <v>0</v>
      </c>
      <c r="J133" s="32">
        <f t="shared" si="70"/>
        <v>0</v>
      </c>
      <c r="K133" s="32">
        <f t="shared" si="70"/>
        <v>0</v>
      </c>
    </row>
    <row r="134" spans="1:11" hidden="1" x14ac:dyDescent="0.2">
      <c r="A134" s="63" t="s">
        <v>254</v>
      </c>
      <c r="B134" s="49" t="s">
        <v>256</v>
      </c>
      <c r="C134" s="34"/>
      <c r="D134" s="34">
        <v>0</v>
      </c>
      <c r="E134" s="36">
        <f>C134+D134</f>
        <v>0</v>
      </c>
      <c r="F134" s="34"/>
      <c r="G134" s="34">
        <v>0</v>
      </c>
      <c r="H134" s="36">
        <f>F134+G134</f>
        <v>0</v>
      </c>
      <c r="I134" s="34"/>
      <c r="J134" s="34">
        <v>0</v>
      </c>
      <c r="K134" s="36">
        <f>I134+J134</f>
        <v>0</v>
      </c>
    </row>
    <row r="135" spans="1:11" ht="36" x14ac:dyDescent="0.2">
      <c r="A135" s="63" t="s">
        <v>257</v>
      </c>
      <c r="B135" s="49" t="s">
        <v>258</v>
      </c>
      <c r="C135" s="32">
        <f t="shared" ref="C135:K135" si="71">C136</f>
        <v>58422075.060000002</v>
      </c>
      <c r="D135" s="32">
        <f t="shared" si="71"/>
        <v>0</v>
      </c>
      <c r="E135" s="32">
        <f t="shared" si="71"/>
        <v>58422075.060000002</v>
      </c>
      <c r="F135" s="32">
        <f t="shared" si="71"/>
        <v>0</v>
      </c>
      <c r="G135" s="32">
        <f t="shared" si="71"/>
        <v>0</v>
      </c>
      <c r="H135" s="32">
        <f t="shared" si="71"/>
        <v>0</v>
      </c>
      <c r="I135" s="32">
        <f t="shared" si="71"/>
        <v>0</v>
      </c>
      <c r="J135" s="32">
        <f t="shared" si="71"/>
        <v>0</v>
      </c>
      <c r="K135" s="32">
        <f t="shared" si="71"/>
        <v>0</v>
      </c>
    </row>
    <row r="136" spans="1:11" ht="14.25" customHeight="1" x14ac:dyDescent="0.2">
      <c r="A136" s="63" t="s">
        <v>259</v>
      </c>
      <c r="B136" s="49" t="s">
        <v>260</v>
      </c>
      <c r="C136" s="32">
        <f t="shared" ref="C136:K136" si="72">C138+C137</f>
        <v>58422075.060000002</v>
      </c>
      <c r="D136" s="32">
        <f t="shared" si="72"/>
        <v>0</v>
      </c>
      <c r="E136" s="32">
        <f t="shared" si="72"/>
        <v>58422075.060000002</v>
      </c>
      <c r="F136" s="32">
        <f t="shared" si="72"/>
        <v>0</v>
      </c>
      <c r="G136" s="32">
        <f t="shared" si="72"/>
        <v>0</v>
      </c>
      <c r="H136" s="32">
        <f t="shared" si="72"/>
        <v>0</v>
      </c>
      <c r="I136" s="32">
        <f t="shared" si="72"/>
        <v>0</v>
      </c>
      <c r="J136" s="32">
        <f t="shared" si="72"/>
        <v>0</v>
      </c>
      <c r="K136" s="32">
        <f t="shared" si="72"/>
        <v>0</v>
      </c>
    </row>
    <row r="137" spans="1:11" ht="24" x14ac:dyDescent="0.2">
      <c r="A137" s="63" t="s">
        <v>261</v>
      </c>
      <c r="B137" s="49" t="s">
        <v>262</v>
      </c>
      <c r="C137" s="32">
        <v>58422075.060000002</v>
      </c>
      <c r="D137" s="34"/>
      <c r="E137" s="36">
        <f>C137+D137</f>
        <v>58422075.060000002</v>
      </c>
      <c r="F137" s="32"/>
      <c r="G137" s="34"/>
      <c r="H137" s="36">
        <f>F137+G137</f>
        <v>0</v>
      </c>
      <c r="I137" s="32"/>
      <c r="J137" s="34"/>
      <c r="K137" s="36">
        <f>I137+J137</f>
        <v>0</v>
      </c>
    </row>
    <row r="138" spans="1:11" ht="24" hidden="1" x14ac:dyDescent="0.2">
      <c r="A138" s="67" t="s">
        <v>263</v>
      </c>
      <c r="B138" s="49" t="s">
        <v>264</v>
      </c>
      <c r="C138" s="32"/>
      <c r="D138" s="34"/>
      <c r="E138" s="36">
        <f>C138+D138</f>
        <v>0</v>
      </c>
      <c r="F138" s="32"/>
      <c r="G138" s="34"/>
      <c r="H138" s="36">
        <f>F138+G138</f>
        <v>0</v>
      </c>
      <c r="I138" s="32"/>
      <c r="J138" s="34"/>
      <c r="K138" s="36">
        <f>I138+J138</f>
        <v>0</v>
      </c>
    </row>
    <row r="139" spans="1:11" ht="24" hidden="1" x14ac:dyDescent="0.2">
      <c r="A139" s="67" t="s">
        <v>265</v>
      </c>
      <c r="B139" s="49" t="s">
        <v>266</v>
      </c>
      <c r="C139" s="34">
        <f t="shared" ref="C139:K140" si="73">C140</f>
        <v>0</v>
      </c>
      <c r="D139" s="34"/>
      <c r="E139" s="36">
        <f t="shared" si="73"/>
        <v>0</v>
      </c>
      <c r="F139" s="34">
        <f t="shared" si="73"/>
        <v>0</v>
      </c>
      <c r="G139" s="34"/>
      <c r="H139" s="36">
        <f t="shared" si="73"/>
        <v>0</v>
      </c>
      <c r="I139" s="34">
        <f t="shared" si="73"/>
        <v>0</v>
      </c>
      <c r="J139" s="34">
        <f t="shared" si="73"/>
        <v>0</v>
      </c>
      <c r="K139" s="36">
        <f t="shared" si="73"/>
        <v>0</v>
      </c>
    </row>
    <row r="140" spans="1:11" ht="24" hidden="1" x14ac:dyDescent="0.2">
      <c r="A140" s="67" t="s">
        <v>267</v>
      </c>
      <c r="B140" s="49" t="s">
        <v>268</v>
      </c>
      <c r="C140" s="34">
        <f t="shared" si="73"/>
        <v>0</v>
      </c>
      <c r="D140" s="34"/>
      <c r="E140" s="36">
        <f t="shared" si="73"/>
        <v>0</v>
      </c>
      <c r="F140" s="34">
        <f t="shared" si="73"/>
        <v>0</v>
      </c>
      <c r="G140" s="34"/>
      <c r="H140" s="36">
        <f t="shared" si="73"/>
        <v>0</v>
      </c>
      <c r="I140" s="34">
        <f t="shared" si="73"/>
        <v>0</v>
      </c>
      <c r="J140" s="34">
        <f t="shared" si="73"/>
        <v>0</v>
      </c>
      <c r="K140" s="36">
        <f t="shared" si="73"/>
        <v>0</v>
      </c>
    </row>
    <row r="141" spans="1:11" ht="24" hidden="1" x14ac:dyDescent="0.2">
      <c r="A141" s="67" t="s">
        <v>269</v>
      </c>
      <c r="B141" s="49" t="s">
        <v>270</v>
      </c>
      <c r="C141" s="32">
        <v>0</v>
      </c>
      <c r="D141" s="34"/>
      <c r="E141" s="36">
        <f>C141+D141</f>
        <v>0</v>
      </c>
      <c r="F141" s="32">
        <v>0</v>
      </c>
      <c r="G141" s="34"/>
      <c r="H141" s="36">
        <f>F141+G141</f>
        <v>0</v>
      </c>
      <c r="I141" s="32">
        <v>0</v>
      </c>
      <c r="J141" s="34"/>
      <c r="K141" s="36">
        <f>I141+J141</f>
        <v>0</v>
      </c>
    </row>
    <row r="142" spans="1:11" x14ac:dyDescent="0.2">
      <c r="A142" s="68" t="s">
        <v>271</v>
      </c>
      <c r="B142" s="69"/>
      <c r="C142" s="70">
        <f t="shared" ref="C142:K142" si="74">C89+C11</f>
        <v>4648394296.6300001</v>
      </c>
      <c r="D142" s="70">
        <f>D89+D11</f>
        <v>165905045.31</v>
      </c>
      <c r="E142" s="70">
        <f t="shared" si="74"/>
        <v>4814299341.9399996</v>
      </c>
      <c r="F142" s="70">
        <f t="shared" si="74"/>
        <v>4094308035.6800003</v>
      </c>
      <c r="G142" s="71">
        <f t="shared" si="74"/>
        <v>0</v>
      </c>
      <c r="H142" s="70">
        <f t="shared" si="74"/>
        <v>4094308035.6800003</v>
      </c>
      <c r="I142" s="70">
        <f t="shared" si="74"/>
        <v>4095335608.6199999</v>
      </c>
      <c r="J142" s="70">
        <f t="shared" si="74"/>
        <v>-265900</v>
      </c>
      <c r="K142" s="70">
        <f t="shared" si="74"/>
        <v>4095069708.6199999</v>
      </c>
    </row>
    <row r="143" spans="1:11" x14ac:dyDescent="0.2">
      <c r="A143" s="7" t="s">
        <v>272</v>
      </c>
    </row>
  </sheetData>
  <mergeCells count="6">
    <mergeCell ref="A1:K1"/>
    <mergeCell ref="A2:K2"/>
    <mergeCell ref="A3:K3"/>
    <mergeCell ref="A4:K4"/>
    <mergeCell ref="A7:K7"/>
    <mergeCell ref="A142:B142"/>
  </mergeCells>
  <pageMargins left="0.70866141732283472" right="0.70866141732283472" top="0.74803149606299213" bottom="0.15748031496062992" header="0.31496062992125984" footer="0.31496062992125984"/>
  <pageSetup paperSize="9" scale="5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3.доходы</vt:lpstr>
      <vt:lpstr>'3.доходы'!Область_печати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</dc:creator>
  <cp:lastModifiedBy>Агаркова</cp:lastModifiedBy>
  <cp:lastPrinted>2023-05-25T10:02:01Z</cp:lastPrinted>
  <dcterms:created xsi:type="dcterms:W3CDTF">2023-05-25T09:59:00Z</dcterms:created>
  <dcterms:modified xsi:type="dcterms:W3CDTF">2023-05-25T10:02:07Z</dcterms:modified>
</cp:coreProperties>
</file>